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95" windowHeight="8445" activeTab="0"/>
  </bookViews>
  <sheets>
    <sheet name="Futbolistas" sheetId="1" r:id="rId1"/>
  </sheets>
  <definedNames/>
  <calcPr fullCalcOnLoad="1"/>
</workbook>
</file>

<file path=xl/sharedStrings.xml><?xml version="1.0" encoding="utf-8"?>
<sst xmlns="http://schemas.openxmlformats.org/spreadsheetml/2006/main" count="144" uniqueCount="102">
  <si>
    <t>by Edermann</t>
  </si>
  <si>
    <t>ME GUSTA EL FÚTBOL</t>
  </si>
  <si>
    <t>pandiani</t>
  </si>
  <si>
    <t>veron</t>
  </si>
  <si>
    <t>montoya</t>
  </si>
  <si>
    <t>benjamin</t>
  </si>
  <si>
    <t>iribar</t>
  </si>
  <si>
    <t>luis aragones</t>
  </si>
  <si>
    <t>abreu</t>
  </si>
  <si>
    <t>higuera</t>
  </si>
  <si>
    <t>maradona</t>
  </si>
  <si>
    <t>ortega</t>
  </si>
  <si>
    <t>valencia</t>
  </si>
  <si>
    <t>burgos</t>
  </si>
  <si>
    <t>rambert</t>
  </si>
  <si>
    <t>aimar</t>
  </si>
  <si>
    <t>roberto martinez</t>
  </si>
  <si>
    <t>carlos</t>
  </si>
  <si>
    <t>müller</t>
  </si>
  <si>
    <t>urzaiz</t>
  </si>
  <si>
    <t>zamorano</t>
  </si>
  <si>
    <t>gonzalez</t>
  </si>
  <si>
    <t>berti</t>
  </si>
  <si>
    <t>capria</t>
  </si>
  <si>
    <t>chilavert</t>
  </si>
  <si>
    <t>batistuta</t>
  </si>
  <si>
    <t>almeyda</t>
  </si>
  <si>
    <t>villarreal</t>
  </si>
  <si>
    <t>hernan crespo</t>
  </si>
  <si>
    <t>lopez</t>
  </si>
  <si>
    <t>simeone</t>
  </si>
  <si>
    <t>salas</t>
  </si>
  <si>
    <t>valdano</t>
  </si>
  <si>
    <t>caniggia</t>
  </si>
  <si>
    <t>zanetti</t>
  </si>
  <si>
    <t>latorre</t>
  </si>
  <si>
    <t>ruggeri</t>
  </si>
  <si>
    <t>palermo</t>
  </si>
  <si>
    <t>sensini</t>
  </si>
  <si>
    <t>ayala</t>
  </si>
  <si>
    <t>cambiasso</t>
  </si>
  <si>
    <t>roa</t>
  </si>
  <si>
    <t>flores</t>
  </si>
  <si>
    <t>menotti</t>
  </si>
  <si>
    <t>pardeza</t>
  </si>
  <si>
    <t>solari</t>
  </si>
  <si>
    <t>irureta</t>
  </si>
  <si>
    <t>bonano</t>
  </si>
  <si>
    <t>berizzo</t>
  </si>
  <si>
    <t>ibarra</t>
  </si>
  <si>
    <t>guerrero</t>
  </si>
  <si>
    <t>ibagaza</t>
  </si>
  <si>
    <t>lev yashin</t>
  </si>
  <si>
    <t>baptista</t>
  </si>
  <si>
    <t>butragueño</t>
  </si>
  <si>
    <t>sorin</t>
  </si>
  <si>
    <t>torres</t>
  </si>
  <si>
    <t>di stefano</t>
  </si>
  <si>
    <t>saviola</t>
  </si>
  <si>
    <t>arruabarrena</t>
  </si>
  <si>
    <t>kempes</t>
  </si>
  <si>
    <t>juan jose</t>
  </si>
  <si>
    <t>anderson</t>
  </si>
  <si>
    <t>kuhbauer</t>
  </si>
  <si>
    <t>beguiristain</t>
  </si>
  <si>
    <t>ziganda</t>
  </si>
  <si>
    <t>carrasco</t>
  </si>
  <si>
    <t>baggio</t>
  </si>
  <si>
    <t>los 5 del madrid</t>
  </si>
  <si>
    <t>morientes</t>
  </si>
  <si>
    <t>holanda</t>
  </si>
  <si>
    <t>aquel barcelona ganador</t>
  </si>
  <si>
    <t>los amigos de de la peña</t>
  </si>
  <si>
    <t>acuña</t>
  </si>
  <si>
    <t>saez</t>
  </si>
  <si>
    <t>illie</t>
  </si>
  <si>
    <t>de la peña</t>
  </si>
  <si>
    <t>suker</t>
  </si>
  <si>
    <t>karanka</t>
  </si>
  <si>
    <t>ablanedo</t>
  </si>
  <si>
    <t>millar</t>
  </si>
  <si>
    <t>klinsmann</t>
  </si>
  <si>
    <t>ferrer</t>
  </si>
  <si>
    <t>mathaus</t>
  </si>
  <si>
    <t>overmars</t>
  </si>
  <si>
    <t>valverde</t>
  </si>
  <si>
    <t>gascoine</t>
  </si>
  <si>
    <t>jon perez</t>
  </si>
  <si>
    <t>bilardo</t>
  </si>
  <si>
    <t>Beckenbauer</t>
  </si>
  <si>
    <t>piru gainza</t>
  </si>
  <si>
    <t>Rafael moreno aranzadi</t>
  </si>
  <si>
    <t>jose maria gutierrez</t>
  </si>
  <si>
    <t>puskas</t>
  </si>
  <si>
    <t>Edson Arantes Do Nascimento</t>
  </si>
  <si>
    <t>Jesús Capitán</t>
  </si>
  <si>
    <t>miguel porlan</t>
  </si>
  <si>
    <t>miguel gonzalez</t>
  </si>
  <si>
    <t xml:space="preserve"> Oliveiro Jesús Álvarez González</t>
  </si>
  <si>
    <t>Enzo Francescoli</t>
  </si>
  <si>
    <t>los acentos y no pongas ni el apellido ni artículos. A modo de Spoiler oculto tienes el nombre real del jugador debajo de su foto. Basta pasar el ratón por encima.</t>
  </si>
  <si>
    <t>100 jugadores de fútbol de todo el mundo. Debes escribir su apodo o seudónimo en la casilla gris y en la inferior aparecerá  si has acertado. Olvídate 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</si>
</sst>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22"/>
      <color indexed="13"/>
      <name val="Arial"/>
      <family val="2"/>
    </font>
    <font>
      <b/>
      <sz val="10"/>
      <name val="Arial"/>
      <family val="2"/>
    </font>
    <font>
      <b/>
      <sz val="28"/>
      <color indexed="12"/>
      <name val="Arial"/>
      <family val="2"/>
    </font>
    <font>
      <b/>
      <sz val="13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3" fillId="0" borderId="0" xfId="0" applyFont="1" applyFill="1" applyAlignment="1">
      <alignment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3" fillId="2" borderId="0" xfId="0" applyFont="1" applyFill="1" applyAlignment="1" applyProtection="1">
      <alignment/>
      <protection locked="0"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 textRotation="180"/>
    </xf>
    <xf numFmtId="0" fontId="2" fillId="4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4" fillId="6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 vertical="center"/>
      <protection hidden="1"/>
    </xf>
    <xf numFmtId="0" fontId="3" fillId="8" borderId="0" xfId="0" applyFont="1" applyFill="1" applyAlignment="1" applyProtection="1">
      <alignment horizontal="center"/>
      <protection hidden="1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3.jpeg" /><Relationship Id="rId43" Type="http://schemas.openxmlformats.org/officeDocument/2006/relationships/image" Target="../media/image44.jpeg" /><Relationship Id="rId44" Type="http://schemas.openxmlformats.org/officeDocument/2006/relationships/image" Target="../media/image45.jpeg" /><Relationship Id="rId45" Type="http://schemas.openxmlformats.org/officeDocument/2006/relationships/image" Target="../media/image46.jpeg" /><Relationship Id="rId46" Type="http://schemas.openxmlformats.org/officeDocument/2006/relationships/image" Target="../media/image47.jpeg" /><Relationship Id="rId47" Type="http://schemas.openxmlformats.org/officeDocument/2006/relationships/image" Target="../media/image48.jpeg" /><Relationship Id="rId48" Type="http://schemas.openxmlformats.org/officeDocument/2006/relationships/image" Target="../media/image49.jpeg" /><Relationship Id="rId49" Type="http://schemas.openxmlformats.org/officeDocument/2006/relationships/image" Target="../media/image50.jpeg" /><Relationship Id="rId50" Type="http://schemas.openxmlformats.org/officeDocument/2006/relationships/image" Target="../media/image51.jpeg" /><Relationship Id="rId51" Type="http://schemas.openxmlformats.org/officeDocument/2006/relationships/image" Target="../media/image52.jpeg" /><Relationship Id="rId52" Type="http://schemas.openxmlformats.org/officeDocument/2006/relationships/image" Target="../media/image53.jpeg" /><Relationship Id="rId53" Type="http://schemas.openxmlformats.org/officeDocument/2006/relationships/image" Target="../media/image54.jpeg" /><Relationship Id="rId54" Type="http://schemas.openxmlformats.org/officeDocument/2006/relationships/image" Target="../media/image55.jpeg" /><Relationship Id="rId55" Type="http://schemas.openxmlformats.org/officeDocument/2006/relationships/image" Target="../media/image56.jpeg" /><Relationship Id="rId56" Type="http://schemas.openxmlformats.org/officeDocument/2006/relationships/image" Target="../media/image57.jpeg" /><Relationship Id="rId57" Type="http://schemas.openxmlformats.org/officeDocument/2006/relationships/image" Target="../media/image58.jpeg" /><Relationship Id="rId58" Type="http://schemas.openxmlformats.org/officeDocument/2006/relationships/image" Target="../media/image59.jpeg" /><Relationship Id="rId59" Type="http://schemas.openxmlformats.org/officeDocument/2006/relationships/image" Target="../media/image60.jpeg" /><Relationship Id="rId60" Type="http://schemas.openxmlformats.org/officeDocument/2006/relationships/image" Target="../media/image61.jpeg" /><Relationship Id="rId61" Type="http://schemas.openxmlformats.org/officeDocument/2006/relationships/image" Target="../media/image62.jpeg" /><Relationship Id="rId62" Type="http://schemas.openxmlformats.org/officeDocument/2006/relationships/image" Target="../media/image63.jpeg" /><Relationship Id="rId63" Type="http://schemas.openxmlformats.org/officeDocument/2006/relationships/image" Target="../media/image64.jpeg" /><Relationship Id="rId64" Type="http://schemas.openxmlformats.org/officeDocument/2006/relationships/image" Target="../media/image65.jpeg" /><Relationship Id="rId65" Type="http://schemas.openxmlformats.org/officeDocument/2006/relationships/image" Target="../media/image66.jpeg" /><Relationship Id="rId66" Type="http://schemas.openxmlformats.org/officeDocument/2006/relationships/image" Target="../media/image67.jpeg" /><Relationship Id="rId67" Type="http://schemas.openxmlformats.org/officeDocument/2006/relationships/image" Target="../media/image68.jpeg" /><Relationship Id="rId68" Type="http://schemas.openxmlformats.org/officeDocument/2006/relationships/image" Target="../media/image69.jpeg" /><Relationship Id="rId69" Type="http://schemas.openxmlformats.org/officeDocument/2006/relationships/image" Target="../media/image70.jpeg" /><Relationship Id="rId70" Type="http://schemas.openxmlformats.org/officeDocument/2006/relationships/image" Target="../media/image71.jpeg" /><Relationship Id="rId71" Type="http://schemas.openxmlformats.org/officeDocument/2006/relationships/image" Target="../media/image73.jpeg" /><Relationship Id="rId72" Type="http://schemas.openxmlformats.org/officeDocument/2006/relationships/image" Target="../media/image81.jpeg" /><Relationship Id="rId73" Type="http://schemas.openxmlformats.org/officeDocument/2006/relationships/image" Target="../media/image82.jpeg" /><Relationship Id="rId74" Type="http://schemas.openxmlformats.org/officeDocument/2006/relationships/image" Target="../media/image83.jpeg" /><Relationship Id="rId75" Type="http://schemas.openxmlformats.org/officeDocument/2006/relationships/image" Target="../media/image84.jpeg" /><Relationship Id="rId76" Type="http://schemas.openxmlformats.org/officeDocument/2006/relationships/image" Target="../media/image85.jpeg" /><Relationship Id="rId77" Type="http://schemas.openxmlformats.org/officeDocument/2006/relationships/image" Target="../media/image86.jpeg" /><Relationship Id="rId78" Type="http://schemas.openxmlformats.org/officeDocument/2006/relationships/image" Target="../media/image87.jpeg" /><Relationship Id="rId79" Type="http://schemas.openxmlformats.org/officeDocument/2006/relationships/image" Target="../media/image88.jpeg" /><Relationship Id="rId80" Type="http://schemas.openxmlformats.org/officeDocument/2006/relationships/image" Target="../media/image89.jpeg" /><Relationship Id="rId81" Type="http://schemas.openxmlformats.org/officeDocument/2006/relationships/image" Target="../media/image90.jpeg" /><Relationship Id="rId82" Type="http://schemas.openxmlformats.org/officeDocument/2006/relationships/image" Target="../media/image91.jpeg" /><Relationship Id="rId83" Type="http://schemas.openxmlformats.org/officeDocument/2006/relationships/image" Target="../media/image92.jpeg" /><Relationship Id="rId84" Type="http://schemas.openxmlformats.org/officeDocument/2006/relationships/image" Target="../media/image93.jpeg" /><Relationship Id="rId85" Type="http://schemas.openxmlformats.org/officeDocument/2006/relationships/image" Target="../media/image94.jpeg" /><Relationship Id="rId86" Type="http://schemas.openxmlformats.org/officeDocument/2006/relationships/image" Target="../media/image95.jpeg" /><Relationship Id="rId87" Type="http://schemas.openxmlformats.org/officeDocument/2006/relationships/image" Target="../media/image96.jpeg" /><Relationship Id="rId88" Type="http://schemas.openxmlformats.org/officeDocument/2006/relationships/image" Target="../media/image97.jpeg" /><Relationship Id="rId89" Type="http://schemas.openxmlformats.org/officeDocument/2006/relationships/image" Target="../media/image98.jpeg" /><Relationship Id="rId90" Type="http://schemas.openxmlformats.org/officeDocument/2006/relationships/image" Target="../media/image99.jpeg" /><Relationship Id="rId91" Type="http://schemas.openxmlformats.org/officeDocument/2006/relationships/image" Target="../media/image100.jpeg" /><Relationship Id="rId92" Type="http://schemas.openxmlformats.org/officeDocument/2006/relationships/image" Target="../media/image72.jpeg" /><Relationship Id="rId93" Type="http://schemas.openxmlformats.org/officeDocument/2006/relationships/image" Target="../media/image74.jpeg" /><Relationship Id="rId94" Type="http://schemas.openxmlformats.org/officeDocument/2006/relationships/image" Target="../media/image75.jpeg" /><Relationship Id="rId95" Type="http://schemas.openxmlformats.org/officeDocument/2006/relationships/image" Target="../media/image76.jpeg" /><Relationship Id="rId96" Type="http://schemas.openxmlformats.org/officeDocument/2006/relationships/image" Target="../media/image77.jpeg" /><Relationship Id="rId97" Type="http://schemas.openxmlformats.org/officeDocument/2006/relationships/image" Target="../media/image78.jpeg" /><Relationship Id="rId98" Type="http://schemas.openxmlformats.org/officeDocument/2006/relationships/image" Target="../media/image79.jpeg" /><Relationship Id="rId99" Type="http://schemas.openxmlformats.org/officeDocument/2006/relationships/image" Target="../media/image80.jpeg" /><Relationship Id="rId100" Type="http://schemas.openxmlformats.org/officeDocument/2006/relationships/image" Target="../media/image4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293</xdr:row>
      <xdr:rowOff>38100</xdr:rowOff>
    </xdr:from>
    <xdr:to>
      <xdr:col>3</xdr:col>
      <xdr:colOff>57150</xdr:colOff>
      <xdr:row>305</xdr:row>
      <xdr:rowOff>0</xdr:rowOff>
    </xdr:to>
    <xdr:pic>
      <xdr:nvPicPr>
        <xdr:cNvPr id="1" name="Picture 1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7691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165</xdr:row>
      <xdr:rowOff>38100</xdr:rowOff>
    </xdr:from>
    <xdr:to>
      <xdr:col>3</xdr:col>
      <xdr:colOff>57150</xdr:colOff>
      <xdr:row>177</xdr:row>
      <xdr:rowOff>0</xdr:rowOff>
    </xdr:to>
    <xdr:pic>
      <xdr:nvPicPr>
        <xdr:cNvPr id="2" name="Picture 1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" y="26965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37</xdr:row>
      <xdr:rowOff>38100</xdr:rowOff>
    </xdr:from>
    <xdr:to>
      <xdr:col>11</xdr:col>
      <xdr:colOff>0</xdr:colOff>
      <xdr:row>49</xdr:row>
      <xdr:rowOff>0</xdr:rowOff>
    </xdr:to>
    <xdr:pic>
      <xdr:nvPicPr>
        <xdr:cNvPr id="3" name="Picture 1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62375" y="6238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69</xdr:row>
      <xdr:rowOff>38100</xdr:rowOff>
    </xdr:from>
    <xdr:to>
      <xdr:col>15</xdr:col>
      <xdr:colOff>57150</xdr:colOff>
      <xdr:row>81</xdr:row>
      <xdr:rowOff>0</xdr:rowOff>
    </xdr:to>
    <xdr:pic>
      <xdr:nvPicPr>
        <xdr:cNvPr id="4" name="Picture 10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5</xdr:row>
      <xdr:rowOff>28575</xdr:rowOff>
    </xdr:from>
    <xdr:to>
      <xdr:col>15</xdr:col>
      <xdr:colOff>38100</xdr:colOff>
      <xdr:row>16</xdr:row>
      <xdr:rowOff>152400</xdr:rowOff>
    </xdr:to>
    <xdr:pic>
      <xdr:nvPicPr>
        <xdr:cNvPr id="5" name="Picture 10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047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</xdr:row>
      <xdr:rowOff>38100</xdr:rowOff>
    </xdr:from>
    <xdr:to>
      <xdr:col>3</xdr:col>
      <xdr:colOff>57150</xdr:colOff>
      <xdr:row>193</xdr:row>
      <xdr:rowOff>0</xdr:rowOff>
    </xdr:to>
    <xdr:pic>
      <xdr:nvPicPr>
        <xdr:cNvPr id="6" name="Picture 10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7175" y="29556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309</xdr:row>
      <xdr:rowOff>28575</xdr:rowOff>
    </xdr:from>
    <xdr:to>
      <xdr:col>15</xdr:col>
      <xdr:colOff>57150</xdr:colOff>
      <xdr:row>320</xdr:row>
      <xdr:rowOff>152400</xdr:rowOff>
    </xdr:to>
    <xdr:pic>
      <xdr:nvPicPr>
        <xdr:cNvPr id="7" name="Picture 10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581650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117</xdr:row>
      <xdr:rowOff>9525</xdr:rowOff>
    </xdr:from>
    <xdr:to>
      <xdr:col>7</xdr:col>
      <xdr:colOff>66675</xdr:colOff>
      <xdr:row>128</xdr:row>
      <xdr:rowOff>133350</xdr:rowOff>
    </xdr:to>
    <xdr:pic>
      <xdr:nvPicPr>
        <xdr:cNvPr id="8" name="Picture 10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191643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</xdr:row>
      <xdr:rowOff>38100</xdr:rowOff>
    </xdr:from>
    <xdr:to>
      <xdr:col>3</xdr:col>
      <xdr:colOff>57150</xdr:colOff>
      <xdr:row>81</xdr:row>
      <xdr:rowOff>0</xdr:rowOff>
    </xdr:to>
    <xdr:pic>
      <xdr:nvPicPr>
        <xdr:cNvPr id="9" name="Picture 10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57175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</xdr:row>
      <xdr:rowOff>38100</xdr:rowOff>
    </xdr:from>
    <xdr:to>
      <xdr:col>7</xdr:col>
      <xdr:colOff>57150</xdr:colOff>
      <xdr:row>17</xdr:row>
      <xdr:rowOff>0</xdr:rowOff>
    </xdr:to>
    <xdr:pic>
      <xdr:nvPicPr>
        <xdr:cNvPr id="10" name="Picture 1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019300" y="1057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181</xdr:row>
      <xdr:rowOff>28575</xdr:rowOff>
    </xdr:from>
    <xdr:to>
      <xdr:col>7</xdr:col>
      <xdr:colOff>57150</xdr:colOff>
      <xdr:row>192</xdr:row>
      <xdr:rowOff>152400</xdr:rowOff>
    </xdr:to>
    <xdr:pic>
      <xdr:nvPicPr>
        <xdr:cNvPr id="11" name="Picture 1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19300" y="295465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21</xdr:row>
      <xdr:rowOff>57150</xdr:rowOff>
    </xdr:from>
    <xdr:to>
      <xdr:col>19</xdr:col>
      <xdr:colOff>57150</xdr:colOff>
      <xdr:row>33</xdr:row>
      <xdr:rowOff>19050</xdr:rowOff>
    </xdr:to>
    <xdr:pic>
      <xdr:nvPicPr>
        <xdr:cNvPr id="12" name="Picture 1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372350" y="366712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133</xdr:row>
      <xdr:rowOff>38100</xdr:rowOff>
    </xdr:from>
    <xdr:to>
      <xdr:col>11</xdr:col>
      <xdr:colOff>28575</xdr:colOff>
      <xdr:row>145</xdr:row>
      <xdr:rowOff>0</xdr:rowOff>
    </xdr:to>
    <xdr:pic>
      <xdr:nvPicPr>
        <xdr:cNvPr id="13" name="Picture 1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790950" y="21783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101</xdr:row>
      <xdr:rowOff>38100</xdr:rowOff>
    </xdr:from>
    <xdr:to>
      <xdr:col>19</xdr:col>
      <xdr:colOff>47625</xdr:colOff>
      <xdr:row>113</xdr:row>
      <xdr:rowOff>0</xdr:rowOff>
    </xdr:to>
    <xdr:pic>
      <xdr:nvPicPr>
        <xdr:cNvPr id="14" name="Picture 1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62825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165</xdr:row>
      <xdr:rowOff>28575</xdr:rowOff>
    </xdr:from>
    <xdr:to>
      <xdr:col>15</xdr:col>
      <xdr:colOff>28575</xdr:colOff>
      <xdr:row>176</xdr:row>
      <xdr:rowOff>152400</xdr:rowOff>
    </xdr:to>
    <xdr:pic>
      <xdr:nvPicPr>
        <xdr:cNvPr id="15" name="Picture 1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5553075" y="26955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28575</xdr:rowOff>
    </xdr:from>
    <xdr:to>
      <xdr:col>19</xdr:col>
      <xdr:colOff>57150</xdr:colOff>
      <xdr:row>176</xdr:row>
      <xdr:rowOff>152400</xdr:rowOff>
    </xdr:to>
    <xdr:pic>
      <xdr:nvPicPr>
        <xdr:cNvPr id="16" name="Picture 1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372350" y="26955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229</xdr:row>
      <xdr:rowOff>47625</xdr:rowOff>
    </xdr:from>
    <xdr:to>
      <xdr:col>11</xdr:col>
      <xdr:colOff>19050</xdr:colOff>
      <xdr:row>241</xdr:row>
      <xdr:rowOff>9525</xdr:rowOff>
    </xdr:to>
    <xdr:pic>
      <xdr:nvPicPr>
        <xdr:cNvPr id="17" name="Picture 1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781425" y="373380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261</xdr:row>
      <xdr:rowOff>28575</xdr:rowOff>
    </xdr:from>
    <xdr:to>
      <xdr:col>3</xdr:col>
      <xdr:colOff>66675</xdr:colOff>
      <xdr:row>272</xdr:row>
      <xdr:rowOff>152400</xdr:rowOff>
    </xdr:to>
    <xdr:pic>
      <xdr:nvPicPr>
        <xdr:cNvPr id="18" name="Picture 1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66700" y="425005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</xdr:row>
      <xdr:rowOff>47625</xdr:rowOff>
    </xdr:from>
    <xdr:to>
      <xdr:col>3</xdr:col>
      <xdr:colOff>57150</xdr:colOff>
      <xdr:row>65</xdr:row>
      <xdr:rowOff>9525</xdr:rowOff>
    </xdr:to>
    <xdr:pic>
      <xdr:nvPicPr>
        <xdr:cNvPr id="19" name="Picture 1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57175" y="8839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293</xdr:row>
      <xdr:rowOff>9525</xdr:rowOff>
    </xdr:from>
    <xdr:to>
      <xdr:col>11</xdr:col>
      <xdr:colOff>0</xdr:colOff>
      <xdr:row>304</xdr:row>
      <xdr:rowOff>133350</xdr:rowOff>
    </xdr:to>
    <xdr:pic>
      <xdr:nvPicPr>
        <xdr:cNvPr id="20" name="Picture 1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762375" y="476631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277</xdr:row>
      <xdr:rowOff>28575</xdr:rowOff>
    </xdr:from>
    <xdr:to>
      <xdr:col>3</xdr:col>
      <xdr:colOff>38100</xdr:colOff>
      <xdr:row>288</xdr:row>
      <xdr:rowOff>152400</xdr:rowOff>
    </xdr:to>
    <xdr:pic>
      <xdr:nvPicPr>
        <xdr:cNvPr id="21" name="Picture 1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38125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85</xdr:row>
      <xdr:rowOff>47625</xdr:rowOff>
    </xdr:from>
    <xdr:to>
      <xdr:col>19</xdr:col>
      <xdr:colOff>57150</xdr:colOff>
      <xdr:row>97</xdr:row>
      <xdr:rowOff>9525</xdr:rowOff>
    </xdr:to>
    <xdr:pic>
      <xdr:nvPicPr>
        <xdr:cNvPr id="22" name="Picture 1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372350" y="14020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261</xdr:row>
      <xdr:rowOff>28575</xdr:rowOff>
    </xdr:from>
    <xdr:to>
      <xdr:col>19</xdr:col>
      <xdr:colOff>57150</xdr:colOff>
      <xdr:row>272</xdr:row>
      <xdr:rowOff>152400</xdr:rowOff>
    </xdr:to>
    <xdr:pic>
      <xdr:nvPicPr>
        <xdr:cNvPr id="23" name="Picture 1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372350" y="425005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197</xdr:row>
      <xdr:rowOff>38100</xdr:rowOff>
    </xdr:from>
    <xdr:to>
      <xdr:col>7</xdr:col>
      <xdr:colOff>38100</xdr:colOff>
      <xdr:row>209</xdr:row>
      <xdr:rowOff>0</xdr:rowOff>
    </xdr:to>
    <xdr:pic>
      <xdr:nvPicPr>
        <xdr:cNvPr id="24" name="Picture 1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00250" y="32146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117</xdr:row>
      <xdr:rowOff>66675</xdr:rowOff>
    </xdr:from>
    <xdr:to>
      <xdr:col>15</xdr:col>
      <xdr:colOff>57150</xdr:colOff>
      <xdr:row>129</xdr:row>
      <xdr:rowOff>28575</xdr:rowOff>
    </xdr:to>
    <xdr:pic>
      <xdr:nvPicPr>
        <xdr:cNvPr id="25" name="Picture 1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5581650" y="192214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229</xdr:row>
      <xdr:rowOff>28575</xdr:rowOff>
    </xdr:from>
    <xdr:to>
      <xdr:col>3</xdr:col>
      <xdr:colOff>38100</xdr:colOff>
      <xdr:row>240</xdr:row>
      <xdr:rowOff>152400</xdr:rowOff>
    </xdr:to>
    <xdr:pic>
      <xdr:nvPicPr>
        <xdr:cNvPr id="26" name="Picture 1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38125" y="37318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213</xdr:row>
      <xdr:rowOff>28575</xdr:rowOff>
    </xdr:from>
    <xdr:to>
      <xdr:col>11</xdr:col>
      <xdr:colOff>0</xdr:colOff>
      <xdr:row>224</xdr:row>
      <xdr:rowOff>152400</xdr:rowOff>
    </xdr:to>
    <xdr:pic>
      <xdr:nvPicPr>
        <xdr:cNvPr id="27" name="Picture 1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762375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245</xdr:row>
      <xdr:rowOff>28575</xdr:rowOff>
    </xdr:from>
    <xdr:to>
      <xdr:col>19</xdr:col>
      <xdr:colOff>47625</xdr:colOff>
      <xdr:row>256</xdr:row>
      <xdr:rowOff>152400</xdr:rowOff>
    </xdr:to>
    <xdr:pic>
      <xdr:nvPicPr>
        <xdr:cNvPr id="28" name="Picture 1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362825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247650</xdr:colOff>
      <xdr:row>101</xdr:row>
      <xdr:rowOff>38100</xdr:rowOff>
    </xdr:from>
    <xdr:to>
      <xdr:col>3</xdr:col>
      <xdr:colOff>47625</xdr:colOff>
      <xdr:row>113</xdr:row>
      <xdr:rowOff>0</xdr:rowOff>
    </xdr:to>
    <xdr:pic>
      <xdr:nvPicPr>
        <xdr:cNvPr id="29" name="Picture 1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7650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133</xdr:row>
      <xdr:rowOff>28575</xdr:rowOff>
    </xdr:from>
    <xdr:to>
      <xdr:col>7</xdr:col>
      <xdr:colOff>38100</xdr:colOff>
      <xdr:row>144</xdr:row>
      <xdr:rowOff>152400</xdr:rowOff>
    </xdr:to>
    <xdr:pic>
      <xdr:nvPicPr>
        <xdr:cNvPr id="30" name="Picture 1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000250" y="21774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28575</xdr:rowOff>
    </xdr:from>
    <xdr:to>
      <xdr:col>3</xdr:col>
      <xdr:colOff>57150</xdr:colOff>
      <xdr:row>320</xdr:row>
      <xdr:rowOff>152400</xdr:rowOff>
    </xdr:to>
    <xdr:pic>
      <xdr:nvPicPr>
        <xdr:cNvPr id="31" name="Picture 1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57175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247650</xdr:colOff>
      <xdr:row>101</xdr:row>
      <xdr:rowOff>38100</xdr:rowOff>
    </xdr:from>
    <xdr:to>
      <xdr:col>15</xdr:col>
      <xdr:colOff>47625</xdr:colOff>
      <xdr:row>113</xdr:row>
      <xdr:rowOff>0</xdr:rowOff>
    </xdr:to>
    <xdr:pic>
      <xdr:nvPicPr>
        <xdr:cNvPr id="32" name="Picture 1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5572125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181</xdr:row>
      <xdr:rowOff>9525</xdr:rowOff>
    </xdr:from>
    <xdr:to>
      <xdr:col>11</xdr:col>
      <xdr:colOff>28575</xdr:colOff>
      <xdr:row>192</xdr:row>
      <xdr:rowOff>133350</xdr:rowOff>
    </xdr:to>
    <xdr:pic>
      <xdr:nvPicPr>
        <xdr:cNvPr id="33" name="Picture 1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790950" y="295275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277</xdr:row>
      <xdr:rowOff>38100</xdr:rowOff>
    </xdr:from>
    <xdr:to>
      <xdr:col>19</xdr:col>
      <xdr:colOff>57150</xdr:colOff>
      <xdr:row>289</xdr:row>
      <xdr:rowOff>0</xdr:rowOff>
    </xdr:to>
    <xdr:pic>
      <xdr:nvPicPr>
        <xdr:cNvPr id="34" name="Picture 1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372350" y="45100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309</xdr:row>
      <xdr:rowOff>38100</xdr:rowOff>
    </xdr:from>
    <xdr:to>
      <xdr:col>11</xdr:col>
      <xdr:colOff>19050</xdr:colOff>
      <xdr:row>321</xdr:row>
      <xdr:rowOff>0</xdr:rowOff>
    </xdr:to>
    <xdr:pic>
      <xdr:nvPicPr>
        <xdr:cNvPr id="35" name="Picture 1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781425" y="50282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213</xdr:row>
      <xdr:rowOff>28575</xdr:rowOff>
    </xdr:from>
    <xdr:to>
      <xdr:col>15</xdr:col>
      <xdr:colOff>57150</xdr:colOff>
      <xdr:row>224</xdr:row>
      <xdr:rowOff>152400</xdr:rowOff>
    </xdr:to>
    <xdr:pic>
      <xdr:nvPicPr>
        <xdr:cNvPr id="36" name="Picture 1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5581650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53</xdr:row>
      <xdr:rowOff>47625</xdr:rowOff>
    </xdr:from>
    <xdr:to>
      <xdr:col>15</xdr:col>
      <xdr:colOff>66675</xdr:colOff>
      <xdr:row>65</xdr:row>
      <xdr:rowOff>9525</xdr:rowOff>
    </xdr:to>
    <xdr:pic>
      <xdr:nvPicPr>
        <xdr:cNvPr id="37" name="Picture 1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5591175" y="8839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229</xdr:row>
      <xdr:rowOff>38100</xdr:rowOff>
    </xdr:from>
    <xdr:to>
      <xdr:col>15</xdr:col>
      <xdr:colOff>57150</xdr:colOff>
      <xdr:row>241</xdr:row>
      <xdr:rowOff>0</xdr:rowOff>
    </xdr:to>
    <xdr:pic>
      <xdr:nvPicPr>
        <xdr:cNvPr id="38" name="Picture 1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5581650" y="37328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</xdr:colOff>
      <xdr:row>133</xdr:row>
      <xdr:rowOff>28575</xdr:rowOff>
    </xdr:from>
    <xdr:to>
      <xdr:col>15</xdr:col>
      <xdr:colOff>66675</xdr:colOff>
      <xdr:row>144</xdr:row>
      <xdr:rowOff>152400</xdr:rowOff>
    </xdr:to>
    <xdr:pic>
      <xdr:nvPicPr>
        <xdr:cNvPr id="39" name="Picture 1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5591175" y="21774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38100</xdr:rowOff>
    </xdr:from>
    <xdr:to>
      <xdr:col>19</xdr:col>
      <xdr:colOff>57150</xdr:colOff>
      <xdr:row>145</xdr:row>
      <xdr:rowOff>0</xdr:rowOff>
    </xdr:to>
    <xdr:pic>
      <xdr:nvPicPr>
        <xdr:cNvPr id="40" name="Picture 1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372350" y="21783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261</xdr:row>
      <xdr:rowOff>38100</xdr:rowOff>
    </xdr:from>
    <xdr:to>
      <xdr:col>11</xdr:col>
      <xdr:colOff>0</xdr:colOff>
      <xdr:row>273</xdr:row>
      <xdr:rowOff>0</xdr:rowOff>
    </xdr:to>
    <xdr:pic>
      <xdr:nvPicPr>
        <xdr:cNvPr id="41" name="Picture 1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762375" y="42510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181</xdr:row>
      <xdr:rowOff>9525</xdr:rowOff>
    </xdr:from>
    <xdr:to>
      <xdr:col>15</xdr:col>
      <xdr:colOff>38100</xdr:colOff>
      <xdr:row>192</xdr:row>
      <xdr:rowOff>133350</xdr:rowOff>
    </xdr:to>
    <xdr:pic>
      <xdr:nvPicPr>
        <xdr:cNvPr id="42" name="Picture 1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5562600" y="295275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165</xdr:row>
      <xdr:rowOff>47625</xdr:rowOff>
    </xdr:from>
    <xdr:to>
      <xdr:col>7</xdr:col>
      <xdr:colOff>57150</xdr:colOff>
      <xdr:row>177</xdr:row>
      <xdr:rowOff>9525</xdr:rowOff>
    </xdr:to>
    <xdr:pic>
      <xdr:nvPicPr>
        <xdr:cNvPr id="43" name="Picture 144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19300" y="26974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277</xdr:row>
      <xdr:rowOff>28575</xdr:rowOff>
    </xdr:from>
    <xdr:to>
      <xdr:col>15</xdr:col>
      <xdr:colOff>38100</xdr:colOff>
      <xdr:row>288</xdr:row>
      <xdr:rowOff>152400</xdr:rowOff>
    </xdr:to>
    <xdr:pic>
      <xdr:nvPicPr>
        <xdr:cNvPr id="44" name="Picture 145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5562600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149</xdr:row>
      <xdr:rowOff>38100</xdr:rowOff>
    </xdr:from>
    <xdr:to>
      <xdr:col>11</xdr:col>
      <xdr:colOff>19050</xdr:colOff>
      <xdr:row>161</xdr:row>
      <xdr:rowOff>0</xdr:rowOff>
    </xdr:to>
    <xdr:pic>
      <xdr:nvPicPr>
        <xdr:cNvPr id="45" name="Picture 146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3781425" y="24374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293</xdr:row>
      <xdr:rowOff>28575</xdr:rowOff>
    </xdr:from>
    <xdr:to>
      <xdr:col>7</xdr:col>
      <xdr:colOff>38100</xdr:colOff>
      <xdr:row>304</xdr:row>
      <xdr:rowOff>152400</xdr:rowOff>
    </xdr:to>
    <xdr:pic>
      <xdr:nvPicPr>
        <xdr:cNvPr id="46" name="Picture 147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00250" y="47682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28575</xdr:colOff>
      <xdr:row>117</xdr:row>
      <xdr:rowOff>28575</xdr:rowOff>
    </xdr:from>
    <xdr:to>
      <xdr:col>19</xdr:col>
      <xdr:colOff>85725</xdr:colOff>
      <xdr:row>128</xdr:row>
      <xdr:rowOff>152400</xdr:rowOff>
    </xdr:to>
    <xdr:pic>
      <xdr:nvPicPr>
        <xdr:cNvPr id="47" name="Picture 148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400925" y="19183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229</xdr:row>
      <xdr:rowOff>38100</xdr:rowOff>
    </xdr:from>
    <xdr:to>
      <xdr:col>7</xdr:col>
      <xdr:colOff>38100</xdr:colOff>
      <xdr:row>241</xdr:row>
      <xdr:rowOff>0</xdr:rowOff>
    </xdr:to>
    <xdr:pic>
      <xdr:nvPicPr>
        <xdr:cNvPr id="48" name="Picture 1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000250" y="37328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</xdr:row>
      <xdr:rowOff>47625</xdr:rowOff>
    </xdr:from>
    <xdr:to>
      <xdr:col>7</xdr:col>
      <xdr:colOff>38100</xdr:colOff>
      <xdr:row>33</xdr:row>
      <xdr:rowOff>9525</xdr:rowOff>
    </xdr:to>
    <xdr:pic>
      <xdr:nvPicPr>
        <xdr:cNvPr id="49" name="Picture 1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000250" y="3657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117</xdr:row>
      <xdr:rowOff>0</xdr:rowOff>
    </xdr:from>
    <xdr:to>
      <xdr:col>2</xdr:col>
      <xdr:colOff>571500</xdr:colOff>
      <xdr:row>128</xdr:row>
      <xdr:rowOff>123825</xdr:rowOff>
    </xdr:to>
    <xdr:pic>
      <xdr:nvPicPr>
        <xdr:cNvPr id="50" name="Picture 1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90500" y="191547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293</xdr:row>
      <xdr:rowOff>28575</xdr:rowOff>
    </xdr:from>
    <xdr:to>
      <xdr:col>15</xdr:col>
      <xdr:colOff>57150</xdr:colOff>
      <xdr:row>304</xdr:row>
      <xdr:rowOff>152400</xdr:rowOff>
    </xdr:to>
    <xdr:pic>
      <xdr:nvPicPr>
        <xdr:cNvPr id="51" name="Picture 1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5581650" y="47682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38100</xdr:colOff>
      <xdr:row>53</xdr:row>
      <xdr:rowOff>28575</xdr:rowOff>
    </xdr:from>
    <xdr:to>
      <xdr:col>19</xdr:col>
      <xdr:colOff>95250</xdr:colOff>
      <xdr:row>64</xdr:row>
      <xdr:rowOff>152400</xdr:rowOff>
    </xdr:to>
    <xdr:pic>
      <xdr:nvPicPr>
        <xdr:cNvPr id="52" name="Picture 1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410450" y="8820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69</xdr:row>
      <xdr:rowOff>38100</xdr:rowOff>
    </xdr:from>
    <xdr:to>
      <xdr:col>7</xdr:col>
      <xdr:colOff>57150</xdr:colOff>
      <xdr:row>81</xdr:row>
      <xdr:rowOff>0</xdr:rowOff>
    </xdr:to>
    <xdr:pic>
      <xdr:nvPicPr>
        <xdr:cNvPr id="53" name="Picture 1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019300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197</xdr:row>
      <xdr:rowOff>9525</xdr:rowOff>
    </xdr:from>
    <xdr:to>
      <xdr:col>19</xdr:col>
      <xdr:colOff>57150</xdr:colOff>
      <xdr:row>208</xdr:row>
      <xdr:rowOff>133350</xdr:rowOff>
    </xdr:to>
    <xdr:pic>
      <xdr:nvPicPr>
        <xdr:cNvPr id="54" name="Picture 1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372350" y="321183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85</xdr:row>
      <xdr:rowOff>28575</xdr:rowOff>
    </xdr:from>
    <xdr:to>
      <xdr:col>7</xdr:col>
      <xdr:colOff>76200</xdr:colOff>
      <xdr:row>96</xdr:row>
      <xdr:rowOff>152400</xdr:rowOff>
    </xdr:to>
    <xdr:pic>
      <xdr:nvPicPr>
        <xdr:cNvPr id="55" name="Picture 1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038350" y="14001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238125</xdr:colOff>
      <xdr:row>261</xdr:row>
      <xdr:rowOff>47625</xdr:rowOff>
    </xdr:from>
    <xdr:to>
      <xdr:col>15</xdr:col>
      <xdr:colOff>38100</xdr:colOff>
      <xdr:row>273</xdr:row>
      <xdr:rowOff>9525</xdr:rowOff>
    </xdr:to>
    <xdr:pic>
      <xdr:nvPicPr>
        <xdr:cNvPr id="56" name="Picture 1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5562600" y="42519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37</xdr:row>
      <xdr:rowOff>47625</xdr:rowOff>
    </xdr:from>
    <xdr:to>
      <xdr:col>7</xdr:col>
      <xdr:colOff>28575</xdr:colOff>
      <xdr:row>49</xdr:row>
      <xdr:rowOff>9525</xdr:rowOff>
    </xdr:to>
    <xdr:pic>
      <xdr:nvPicPr>
        <xdr:cNvPr id="57" name="Picture 1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990725" y="62484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5</xdr:row>
      <xdr:rowOff>38100</xdr:rowOff>
    </xdr:from>
    <xdr:to>
      <xdr:col>11</xdr:col>
      <xdr:colOff>28575</xdr:colOff>
      <xdr:row>17</xdr:row>
      <xdr:rowOff>0</xdr:rowOff>
    </xdr:to>
    <xdr:pic>
      <xdr:nvPicPr>
        <xdr:cNvPr id="58" name="Picture 1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3790950" y="1057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245</xdr:row>
      <xdr:rowOff>28575</xdr:rowOff>
    </xdr:from>
    <xdr:to>
      <xdr:col>3</xdr:col>
      <xdr:colOff>57150</xdr:colOff>
      <xdr:row>256</xdr:row>
      <xdr:rowOff>152400</xdr:rowOff>
    </xdr:to>
    <xdr:pic>
      <xdr:nvPicPr>
        <xdr:cNvPr id="59" name="Picture 1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57175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238125</xdr:colOff>
      <xdr:row>245</xdr:row>
      <xdr:rowOff>47625</xdr:rowOff>
    </xdr:from>
    <xdr:to>
      <xdr:col>11</xdr:col>
      <xdr:colOff>0</xdr:colOff>
      <xdr:row>257</xdr:row>
      <xdr:rowOff>9525</xdr:rowOff>
    </xdr:to>
    <xdr:pic>
      <xdr:nvPicPr>
        <xdr:cNvPr id="60" name="Picture 1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762375" y="39928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149</xdr:row>
      <xdr:rowOff>47625</xdr:rowOff>
    </xdr:from>
    <xdr:to>
      <xdr:col>19</xdr:col>
      <xdr:colOff>38100</xdr:colOff>
      <xdr:row>161</xdr:row>
      <xdr:rowOff>9525</xdr:rowOff>
    </xdr:to>
    <xdr:pic>
      <xdr:nvPicPr>
        <xdr:cNvPr id="61" name="Picture 1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7353300" y="243840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149</xdr:row>
      <xdr:rowOff>47625</xdr:rowOff>
    </xdr:from>
    <xdr:to>
      <xdr:col>15</xdr:col>
      <xdr:colOff>57150</xdr:colOff>
      <xdr:row>161</xdr:row>
      <xdr:rowOff>9525</xdr:rowOff>
    </xdr:to>
    <xdr:pic>
      <xdr:nvPicPr>
        <xdr:cNvPr id="62" name="Picture 1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5581650" y="243840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181</xdr:row>
      <xdr:rowOff>47625</xdr:rowOff>
    </xdr:from>
    <xdr:to>
      <xdr:col>19</xdr:col>
      <xdr:colOff>47625</xdr:colOff>
      <xdr:row>193</xdr:row>
      <xdr:rowOff>9525</xdr:rowOff>
    </xdr:to>
    <xdr:pic>
      <xdr:nvPicPr>
        <xdr:cNvPr id="63" name="Picture 1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7362825" y="29565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9525</xdr:colOff>
      <xdr:row>293</xdr:row>
      <xdr:rowOff>38100</xdr:rowOff>
    </xdr:from>
    <xdr:to>
      <xdr:col>19</xdr:col>
      <xdr:colOff>66675</xdr:colOff>
      <xdr:row>305</xdr:row>
      <xdr:rowOff>0</xdr:rowOff>
    </xdr:to>
    <xdr:pic>
      <xdr:nvPicPr>
        <xdr:cNvPr id="64" name="Picture 1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7381875" y="476916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245</xdr:row>
      <xdr:rowOff>28575</xdr:rowOff>
    </xdr:from>
    <xdr:to>
      <xdr:col>7</xdr:col>
      <xdr:colOff>57150</xdr:colOff>
      <xdr:row>256</xdr:row>
      <xdr:rowOff>152400</xdr:rowOff>
    </xdr:to>
    <xdr:pic>
      <xdr:nvPicPr>
        <xdr:cNvPr id="65" name="Picture 1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019300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101</xdr:row>
      <xdr:rowOff>47625</xdr:rowOff>
    </xdr:from>
    <xdr:to>
      <xdr:col>7</xdr:col>
      <xdr:colOff>47625</xdr:colOff>
      <xdr:row>113</xdr:row>
      <xdr:rowOff>9525</xdr:rowOff>
    </xdr:to>
    <xdr:pic>
      <xdr:nvPicPr>
        <xdr:cNvPr id="66" name="Picture 1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009775" y="16611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69</xdr:row>
      <xdr:rowOff>38100</xdr:rowOff>
    </xdr:from>
    <xdr:to>
      <xdr:col>11</xdr:col>
      <xdr:colOff>19050</xdr:colOff>
      <xdr:row>81</xdr:row>
      <xdr:rowOff>0</xdr:rowOff>
    </xdr:to>
    <xdr:pic>
      <xdr:nvPicPr>
        <xdr:cNvPr id="67" name="Picture 1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781425" y="11420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21</xdr:row>
      <xdr:rowOff>66675</xdr:rowOff>
    </xdr:from>
    <xdr:to>
      <xdr:col>11</xdr:col>
      <xdr:colOff>28575</xdr:colOff>
      <xdr:row>33</xdr:row>
      <xdr:rowOff>28575</xdr:rowOff>
    </xdr:to>
    <xdr:pic>
      <xdr:nvPicPr>
        <xdr:cNvPr id="68" name="Picture 1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790950" y="36766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37</xdr:row>
      <xdr:rowOff>66675</xdr:rowOff>
    </xdr:from>
    <xdr:to>
      <xdr:col>15</xdr:col>
      <xdr:colOff>57150</xdr:colOff>
      <xdr:row>49</xdr:row>
      <xdr:rowOff>28575</xdr:rowOff>
    </xdr:to>
    <xdr:pic>
      <xdr:nvPicPr>
        <xdr:cNvPr id="69" name="Picture 1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5581650" y="62674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69</xdr:row>
      <xdr:rowOff>28575</xdr:rowOff>
    </xdr:from>
    <xdr:to>
      <xdr:col>19</xdr:col>
      <xdr:colOff>57150</xdr:colOff>
      <xdr:row>80</xdr:row>
      <xdr:rowOff>152400</xdr:rowOff>
    </xdr:to>
    <xdr:pic>
      <xdr:nvPicPr>
        <xdr:cNvPr id="70" name="Picture 1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7372350" y="11410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277</xdr:row>
      <xdr:rowOff>28575</xdr:rowOff>
    </xdr:from>
    <xdr:to>
      <xdr:col>7</xdr:col>
      <xdr:colOff>38100</xdr:colOff>
      <xdr:row>288</xdr:row>
      <xdr:rowOff>152400</xdr:rowOff>
    </xdr:to>
    <xdr:pic>
      <xdr:nvPicPr>
        <xdr:cNvPr id="71" name="Picture 174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000250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245</xdr:row>
      <xdr:rowOff>28575</xdr:rowOff>
    </xdr:from>
    <xdr:to>
      <xdr:col>15</xdr:col>
      <xdr:colOff>57150</xdr:colOff>
      <xdr:row>256</xdr:row>
      <xdr:rowOff>152400</xdr:rowOff>
    </xdr:to>
    <xdr:pic>
      <xdr:nvPicPr>
        <xdr:cNvPr id="72" name="Picture 18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5581650" y="39909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5</xdr:row>
      <xdr:rowOff>47625</xdr:rowOff>
    </xdr:from>
    <xdr:to>
      <xdr:col>3</xdr:col>
      <xdr:colOff>95250</xdr:colOff>
      <xdr:row>17</xdr:row>
      <xdr:rowOff>9525</xdr:rowOff>
    </xdr:to>
    <xdr:pic>
      <xdr:nvPicPr>
        <xdr:cNvPr id="73" name="Picture 18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5275" y="10668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21</xdr:row>
      <xdr:rowOff>47625</xdr:rowOff>
    </xdr:from>
    <xdr:to>
      <xdr:col>3</xdr:col>
      <xdr:colOff>76200</xdr:colOff>
      <xdr:row>33</xdr:row>
      <xdr:rowOff>9525</xdr:rowOff>
    </xdr:to>
    <xdr:pic>
      <xdr:nvPicPr>
        <xdr:cNvPr id="74" name="Picture 18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76225" y="3657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197</xdr:row>
      <xdr:rowOff>9525</xdr:rowOff>
    </xdr:from>
    <xdr:to>
      <xdr:col>3</xdr:col>
      <xdr:colOff>76200</xdr:colOff>
      <xdr:row>208</xdr:row>
      <xdr:rowOff>133350</xdr:rowOff>
    </xdr:to>
    <xdr:pic>
      <xdr:nvPicPr>
        <xdr:cNvPr id="75" name="Picture 18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76225" y="321183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</xdr:row>
      <xdr:rowOff>28575</xdr:rowOff>
    </xdr:from>
    <xdr:to>
      <xdr:col>3</xdr:col>
      <xdr:colOff>57150</xdr:colOff>
      <xdr:row>224</xdr:row>
      <xdr:rowOff>152400</xdr:rowOff>
    </xdr:to>
    <xdr:pic>
      <xdr:nvPicPr>
        <xdr:cNvPr id="76" name="Picture 18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57175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38100</xdr:rowOff>
    </xdr:from>
    <xdr:to>
      <xdr:col>3</xdr:col>
      <xdr:colOff>57150</xdr:colOff>
      <xdr:row>97</xdr:row>
      <xdr:rowOff>0</xdr:rowOff>
    </xdr:to>
    <xdr:pic>
      <xdr:nvPicPr>
        <xdr:cNvPr id="77" name="Picture 18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57175" y="14011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277</xdr:row>
      <xdr:rowOff>28575</xdr:rowOff>
    </xdr:from>
    <xdr:to>
      <xdr:col>11</xdr:col>
      <xdr:colOff>19050</xdr:colOff>
      <xdr:row>288</xdr:row>
      <xdr:rowOff>152400</xdr:rowOff>
    </xdr:to>
    <xdr:pic>
      <xdr:nvPicPr>
        <xdr:cNvPr id="78" name="Picture 19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3781425" y="45091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53</xdr:row>
      <xdr:rowOff>66675</xdr:rowOff>
    </xdr:from>
    <xdr:to>
      <xdr:col>11</xdr:col>
      <xdr:colOff>19050</xdr:colOff>
      <xdr:row>65</xdr:row>
      <xdr:rowOff>28575</xdr:rowOff>
    </xdr:to>
    <xdr:pic>
      <xdr:nvPicPr>
        <xdr:cNvPr id="79" name="Picture 19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781425" y="88582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38100</xdr:rowOff>
    </xdr:from>
    <xdr:to>
      <xdr:col>19</xdr:col>
      <xdr:colOff>47625</xdr:colOff>
      <xdr:row>49</xdr:row>
      <xdr:rowOff>0</xdr:rowOff>
    </xdr:to>
    <xdr:pic>
      <xdr:nvPicPr>
        <xdr:cNvPr id="80" name="Picture 19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7362825" y="6238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149</xdr:row>
      <xdr:rowOff>28575</xdr:rowOff>
    </xdr:from>
    <xdr:to>
      <xdr:col>3</xdr:col>
      <xdr:colOff>38100</xdr:colOff>
      <xdr:row>160</xdr:row>
      <xdr:rowOff>152400</xdr:rowOff>
    </xdr:to>
    <xdr:pic>
      <xdr:nvPicPr>
        <xdr:cNvPr id="81" name="Picture 193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38125" y="24364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261</xdr:row>
      <xdr:rowOff>38100</xdr:rowOff>
    </xdr:from>
    <xdr:to>
      <xdr:col>7</xdr:col>
      <xdr:colOff>38100</xdr:colOff>
      <xdr:row>273</xdr:row>
      <xdr:rowOff>0</xdr:rowOff>
    </xdr:to>
    <xdr:pic>
      <xdr:nvPicPr>
        <xdr:cNvPr id="82" name="Picture 194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000250" y="42510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53</xdr:row>
      <xdr:rowOff>47625</xdr:rowOff>
    </xdr:from>
    <xdr:to>
      <xdr:col>7</xdr:col>
      <xdr:colOff>57150</xdr:colOff>
      <xdr:row>65</xdr:row>
      <xdr:rowOff>9525</xdr:rowOff>
    </xdr:to>
    <xdr:pic>
      <xdr:nvPicPr>
        <xdr:cNvPr id="83" name="Picture 195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019300" y="8839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149</xdr:row>
      <xdr:rowOff>95250</xdr:rowOff>
    </xdr:from>
    <xdr:to>
      <xdr:col>6</xdr:col>
      <xdr:colOff>552450</xdr:colOff>
      <xdr:row>161</xdr:row>
      <xdr:rowOff>57150</xdr:rowOff>
    </xdr:to>
    <xdr:pic>
      <xdr:nvPicPr>
        <xdr:cNvPr id="84" name="Picture 196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933575" y="2443162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</xdr:row>
      <xdr:rowOff>47625</xdr:rowOff>
    </xdr:from>
    <xdr:to>
      <xdr:col>3</xdr:col>
      <xdr:colOff>57150</xdr:colOff>
      <xdr:row>49</xdr:row>
      <xdr:rowOff>9525</xdr:rowOff>
    </xdr:to>
    <xdr:pic>
      <xdr:nvPicPr>
        <xdr:cNvPr id="85" name="Picture 197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57175" y="62484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</xdr:row>
      <xdr:rowOff>47625</xdr:rowOff>
    </xdr:from>
    <xdr:to>
      <xdr:col>3</xdr:col>
      <xdr:colOff>57150</xdr:colOff>
      <xdr:row>145</xdr:row>
      <xdr:rowOff>9525</xdr:rowOff>
    </xdr:to>
    <xdr:pic>
      <xdr:nvPicPr>
        <xdr:cNvPr id="86" name="Picture 198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57175" y="217932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213</xdr:row>
      <xdr:rowOff>28575</xdr:rowOff>
    </xdr:from>
    <xdr:to>
      <xdr:col>19</xdr:col>
      <xdr:colOff>47625</xdr:colOff>
      <xdr:row>224</xdr:row>
      <xdr:rowOff>152400</xdr:rowOff>
    </xdr:to>
    <xdr:pic>
      <xdr:nvPicPr>
        <xdr:cNvPr id="87" name="Picture 199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7362825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309</xdr:row>
      <xdr:rowOff>28575</xdr:rowOff>
    </xdr:from>
    <xdr:to>
      <xdr:col>7</xdr:col>
      <xdr:colOff>57150</xdr:colOff>
      <xdr:row>320</xdr:row>
      <xdr:rowOff>152400</xdr:rowOff>
    </xdr:to>
    <xdr:pic>
      <xdr:nvPicPr>
        <xdr:cNvPr id="88" name="Picture 200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019300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5</xdr:row>
      <xdr:rowOff>38100</xdr:rowOff>
    </xdr:from>
    <xdr:to>
      <xdr:col>19</xdr:col>
      <xdr:colOff>57150</xdr:colOff>
      <xdr:row>17</xdr:row>
      <xdr:rowOff>0</xdr:rowOff>
    </xdr:to>
    <xdr:pic>
      <xdr:nvPicPr>
        <xdr:cNvPr id="89" name="Picture 201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7372350" y="1057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</xdr:colOff>
      <xdr:row>85</xdr:row>
      <xdr:rowOff>38100</xdr:rowOff>
    </xdr:from>
    <xdr:to>
      <xdr:col>11</xdr:col>
      <xdr:colOff>47625</xdr:colOff>
      <xdr:row>97</xdr:row>
      <xdr:rowOff>0</xdr:rowOff>
    </xdr:to>
    <xdr:pic>
      <xdr:nvPicPr>
        <xdr:cNvPr id="90" name="Picture 202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3810000" y="14011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228600</xdr:colOff>
      <xdr:row>197</xdr:row>
      <xdr:rowOff>47625</xdr:rowOff>
    </xdr:from>
    <xdr:to>
      <xdr:col>15</xdr:col>
      <xdr:colOff>28575</xdr:colOff>
      <xdr:row>209</xdr:row>
      <xdr:rowOff>9525</xdr:rowOff>
    </xdr:to>
    <xdr:pic>
      <xdr:nvPicPr>
        <xdr:cNvPr id="91" name="Picture 203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5553075" y="321564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21</xdr:row>
      <xdr:rowOff>47625</xdr:rowOff>
    </xdr:from>
    <xdr:to>
      <xdr:col>15</xdr:col>
      <xdr:colOff>57150</xdr:colOff>
      <xdr:row>33</xdr:row>
      <xdr:rowOff>9525</xdr:rowOff>
    </xdr:to>
    <xdr:pic>
      <xdr:nvPicPr>
        <xdr:cNvPr id="92" name="Picture 204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5581650" y="365760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165</xdr:row>
      <xdr:rowOff>28575</xdr:rowOff>
    </xdr:from>
    <xdr:to>
      <xdr:col>11</xdr:col>
      <xdr:colOff>19050</xdr:colOff>
      <xdr:row>176</xdr:row>
      <xdr:rowOff>152400</xdr:rowOff>
    </xdr:to>
    <xdr:pic>
      <xdr:nvPicPr>
        <xdr:cNvPr id="93" name="Picture 205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3781425" y="269557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197</xdr:row>
      <xdr:rowOff>28575</xdr:rowOff>
    </xdr:from>
    <xdr:to>
      <xdr:col>11</xdr:col>
      <xdr:colOff>19050</xdr:colOff>
      <xdr:row>208</xdr:row>
      <xdr:rowOff>152400</xdr:rowOff>
    </xdr:to>
    <xdr:pic>
      <xdr:nvPicPr>
        <xdr:cNvPr id="94" name="Picture 206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3781425" y="321373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85</xdr:row>
      <xdr:rowOff>38100</xdr:rowOff>
    </xdr:from>
    <xdr:to>
      <xdr:col>15</xdr:col>
      <xdr:colOff>57150</xdr:colOff>
      <xdr:row>97</xdr:row>
      <xdr:rowOff>0</xdr:rowOff>
    </xdr:to>
    <xdr:pic>
      <xdr:nvPicPr>
        <xdr:cNvPr id="95" name="Picture 207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5581650" y="140112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213</xdr:row>
      <xdr:rowOff>28575</xdr:rowOff>
    </xdr:from>
    <xdr:to>
      <xdr:col>7</xdr:col>
      <xdr:colOff>38100</xdr:colOff>
      <xdr:row>224</xdr:row>
      <xdr:rowOff>152400</xdr:rowOff>
    </xdr:to>
    <xdr:pic>
      <xdr:nvPicPr>
        <xdr:cNvPr id="96" name="Picture 208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000250" y="347281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309</xdr:row>
      <xdr:rowOff>28575</xdr:rowOff>
    </xdr:from>
    <xdr:to>
      <xdr:col>19</xdr:col>
      <xdr:colOff>47625</xdr:colOff>
      <xdr:row>320</xdr:row>
      <xdr:rowOff>152400</xdr:rowOff>
    </xdr:to>
    <xdr:pic>
      <xdr:nvPicPr>
        <xdr:cNvPr id="97" name="Picture 209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7362825" y="50272950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101</xdr:row>
      <xdr:rowOff>38100</xdr:rowOff>
    </xdr:from>
    <xdr:to>
      <xdr:col>11</xdr:col>
      <xdr:colOff>28575</xdr:colOff>
      <xdr:row>113</xdr:row>
      <xdr:rowOff>0</xdr:rowOff>
    </xdr:to>
    <xdr:pic>
      <xdr:nvPicPr>
        <xdr:cNvPr id="98" name="Picture 210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3790950" y="166020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0</xdr:colOff>
      <xdr:row>229</xdr:row>
      <xdr:rowOff>38100</xdr:rowOff>
    </xdr:from>
    <xdr:to>
      <xdr:col>19</xdr:col>
      <xdr:colOff>57150</xdr:colOff>
      <xdr:row>241</xdr:row>
      <xdr:rowOff>0</xdr:rowOff>
    </xdr:to>
    <xdr:pic>
      <xdr:nvPicPr>
        <xdr:cNvPr id="99" name="Picture 211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7372350" y="373284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</xdr:colOff>
      <xdr:row>117</xdr:row>
      <xdr:rowOff>38100</xdr:rowOff>
    </xdr:from>
    <xdr:to>
      <xdr:col>11</xdr:col>
      <xdr:colOff>28575</xdr:colOff>
      <xdr:row>129</xdr:row>
      <xdr:rowOff>0</xdr:rowOff>
    </xdr:to>
    <xdr:pic>
      <xdr:nvPicPr>
        <xdr:cNvPr id="100" name="Picture 212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3790950" y="19192875"/>
          <a:ext cx="14001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8"/>
  <sheetViews>
    <sheetView tabSelected="1" zoomScale="75" zoomScaleNormal="75" workbookViewId="0" topLeftCell="A1">
      <selection activeCell="R19" sqref="R19:S19"/>
    </sheetView>
  </sheetViews>
  <sheetFormatPr defaultColWidth="11.421875" defaultRowHeight="12.75"/>
  <cols>
    <col min="1" max="1" width="3.8515625" style="2" customWidth="1"/>
    <col min="2" max="2" width="11.421875" style="2" customWidth="1"/>
    <col min="3" max="3" width="8.7109375" style="2" customWidth="1"/>
    <col min="4" max="4" width="2.421875" style="2" customWidth="1"/>
    <col min="5" max="5" width="3.8515625" style="2" customWidth="1"/>
    <col min="6" max="6" width="11.421875" style="2" customWidth="1"/>
    <col min="7" max="7" width="8.7109375" style="2" customWidth="1"/>
    <col min="8" max="8" width="2.421875" style="2" customWidth="1"/>
    <col min="9" max="9" width="3.8515625" style="2" customWidth="1"/>
    <col min="10" max="10" width="11.421875" style="2" customWidth="1"/>
    <col min="11" max="11" width="9.28125" style="2" customWidth="1"/>
    <col min="12" max="12" width="2.421875" style="2" customWidth="1"/>
    <col min="13" max="13" width="3.8515625" style="2" customWidth="1"/>
    <col min="14" max="14" width="11.421875" style="2" customWidth="1"/>
    <col min="15" max="15" width="8.7109375" style="2" customWidth="1"/>
    <col min="16" max="16" width="2.421875" style="2" customWidth="1"/>
    <col min="17" max="17" width="4.28125" style="2" customWidth="1"/>
    <col min="18" max="18" width="11.421875" style="2" customWidth="1"/>
    <col min="19" max="19" width="8.7109375" style="2" customWidth="1"/>
    <col min="20" max="20" width="2.00390625" style="2" customWidth="1"/>
    <col min="21" max="21" width="6.8515625" style="2" customWidth="1"/>
    <col min="22" max="22" width="3.7109375" style="2" customWidth="1"/>
    <col min="23" max="16384" width="11.421875" style="2" customWidth="1"/>
  </cols>
  <sheetData>
    <row r="1" spans="1:21" ht="29.25" customHeight="1">
      <c r="A1" s="13" t="s">
        <v>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U1" s="12" t="s">
        <v>0</v>
      </c>
    </row>
    <row r="2" spans="1:21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U2" s="12"/>
    </row>
    <row r="3" spans="1:21" ht="12.75">
      <c r="A3" s="14" t="s">
        <v>101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U3" s="12"/>
    </row>
    <row r="4" spans="1:21" ht="12.75">
      <c r="A4" s="14" t="s">
        <v>100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U4" s="12"/>
    </row>
    <row r="5" ht="12.75">
      <c r="U5" s="12"/>
    </row>
    <row r="6" spans="1:21" ht="12.75">
      <c r="A6" s="8">
        <v>1</v>
      </c>
      <c r="B6" s="20" t="s">
        <v>2</v>
      </c>
      <c r="C6" s="20"/>
      <c r="D6" s="20"/>
      <c r="E6" s="21">
        <v>2</v>
      </c>
      <c r="F6" s="20"/>
      <c r="G6" s="20"/>
      <c r="H6" s="20"/>
      <c r="I6" s="21">
        <v>3</v>
      </c>
      <c r="J6" s="20" t="s">
        <v>4</v>
      </c>
      <c r="K6" s="20"/>
      <c r="L6" s="20"/>
      <c r="M6" s="21">
        <v>4</v>
      </c>
      <c r="N6" s="20" t="s">
        <v>5</v>
      </c>
      <c r="O6" s="20"/>
      <c r="P6" s="20"/>
      <c r="Q6" s="8">
        <v>5</v>
      </c>
      <c r="R6" s="20" t="s">
        <v>6</v>
      </c>
      <c r="S6" s="20"/>
      <c r="T6" s="20"/>
      <c r="U6" s="12"/>
    </row>
    <row r="7" spans="1:21" ht="12.75">
      <c r="A7" s="8"/>
      <c r="B7" s="20"/>
      <c r="C7" s="20"/>
      <c r="D7" s="20"/>
      <c r="E7" s="21"/>
      <c r="F7" s="20"/>
      <c r="G7" s="20"/>
      <c r="H7" s="20"/>
      <c r="I7" s="21"/>
      <c r="J7" s="20"/>
      <c r="K7" s="20"/>
      <c r="L7" s="20"/>
      <c r="M7" s="21"/>
      <c r="N7" s="20"/>
      <c r="O7" s="20"/>
      <c r="P7" s="20"/>
      <c r="Q7" s="11"/>
      <c r="R7" s="20"/>
      <c r="S7" s="20"/>
      <c r="T7" s="20"/>
      <c r="U7" s="12"/>
    </row>
    <row r="8" spans="1:21" ht="12.75" customHeight="1">
      <c r="A8" s="8"/>
      <c r="B8" s="20"/>
      <c r="C8" s="20"/>
      <c r="D8" s="20"/>
      <c r="E8" s="21"/>
      <c r="F8" s="20"/>
      <c r="G8" s="20"/>
      <c r="H8" s="20"/>
      <c r="I8" s="21"/>
      <c r="J8" s="20"/>
      <c r="K8" s="20"/>
      <c r="L8" s="20"/>
      <c r="M8" s="21"/>
      <c r="N8" s="20"/>
      <c r="O8" s="20"/>
      <c r="P8" s="20"/>
      <c r="Q8" s="11"/>
      <c r="R8" s="20"/>
      <c r="S8" s="20"/>
      <c r="T8" s="20"/>
      <c r="U8" s="12" t="s">
        <v>0</v>
      </c>
    </row>
    <row r="9" spans="1:21" ht="12.75">
      <c r="A9" s="8"/>
      <c r="B9" s="20"/>
      <c r="C9" s="20"/>
      <c r="D9" s="20"/>
      <c r="E9" s="21"/>
      <c r="F9" s="20"/>
      <c r="G9" s="20"/>
      <c r="H9" s="20"/>
      <c r="I9" s="21"/>
      <c r="J9" s="20"/>
      <c r="K9" s="20"/>
      <c r="L9" s="20"/>
      <c r="M9" s="21"/>
      <c r="N9" s="20"/>
      <c r="O9" s="20"/>
      <c r="P9" s="20"/>
      <c r="Q9" s="11"/>
      <c r="R9" s="20"/>
      <c r="S9" s="20"/>
      <c r="T9" s="20"/>
      <c r="U9" s="12"/>
    </row>
    <row r="10" spans="1:21" ht="12.75">
      <c r="A10" s="8"/>
      <c r="B10" s="20"/>
      <c r="C10" s="20"/>
      <c r="D10" s="20"/>
      <c r="E10" s="21"/>
      <c r="F10" s="20"/>
      <c r="G10" s="20"/>
      <c r="H10" s="20"/>
      <c r="I10" s="21"/>
      <c r="J10" s="20"/>
      <c r="K10" s="20"/>
      <c r="L10" s="20"/>
      <c r="M10" s="21"/>
      <c r="N10" s="20"/>
      <c r="O10" s="20"/>
      <c r="P10" s="20"/>
      <c r="Q10" s="11"/>
      <c r="R10" s="20"/>
      <c r="S10" s="20"/>
      <c r="T10" s="20"/>
      <c r="U10" s="12"/>
    </row>
    <row r="11" spans="1:21" ht="12.75">
      <c r="A11" s="8"/>
      <c r="B11" s="20"/>
      <c r="C11" s="20"/>
      <c r="D11" s="20"/>
      <c r="E11" s="21"/>
      <c r="F11" s="20"/>
      <c r="G11" s="20"/>
      <c r="H11" s="20"/>
      <c r="I11" s="21"/>
      <c r="J11" s="20"/>
      <c r="K11" s="20"/>
      <c r="L11" s="20"/>
      <c r="M11" s="21"/>
      <c r="N11" s="20"/>
      <c r="O11" s="20"/>
      <c r="P11" s="20"/>
      <c r="Q11" s="11"/>
      <c r="R11" s="20"/>
      <c r="S11" s="20"/>
      <c r="T11" s="20"/>
      <c r="U11" s="12"/>
    </row>
    <row r="12" spans="1:21" ht="12.75">
      <c r="A12" s="8"/>
      <c r="B12" s="20"/>
      <c r="C12" s="20"/>
      <c r="D12" s="20"/>
      <c r="E12" s="21"/>
      <c r="F12" s="20"/>
      <c r="G12" s="20"/>
      <c r="H12" s="20"/>
      <c r="I12" s="21"/>
      <c r="J12" s="20"/>
      <c r="K12" s="20"/>
      <c r="L12" s="20"/>
      <c r="M12" s="21"/>
      <c r="N12" s="20"/>
      <c r="O12" s="20"/>
      <c r="P12" s="20"/>
      <c r="Q12" s="11"/>
      <c r="R12" s="20"/>
      <c r="S12" s="20"/>
      <c r="T12" s="20"/>
      <c r="U12" s="12"/>
    </row>
    <row r="13" spans="1:21" ht="12.75">
      <c r="A13" s="8"/>
      <c r="B13" s="20"/>
      <c r="C13" s="20"/>
      <c r="D13" s="20"/>
      <c r="E13" s="21"/>
      <c r="F13" s="20"/>
      <c r="G13" s="20"/>
      <c r="H13" s="20"/>
      <c r="I13" s="21"/>
      <c r="J13" s="20"/>
      <c r="K13" s="20"/>
      <c r="L13" s="20"/>
      <c r="M13" s="21"/>
      <c r="N13" s="20"/>
      <c r="O13" s="20"/>
      <c r="P13" s="20"/>
      <c r="Q13" s="11"/>
      <c r="R13" s="20"/>
      <c r="S13" s="20"/>
      <c r="T13" s="20"/>
      <c r="U13" s="12"/>
    </row>
    <row r="14" spans="1:21" ht="12.75">
      <c r="A14" s="8"/>
      <c r="B14" s="20"/>
      <c r="C14" s="20"/>
      <c r="D14" s="20"/>
      <c r="E14" s="21"/>
      <c r="F14" s="20"/>
      <c r="G14" s="20"/>
      <c r="H14" s="20"/>
      <c r="I14" s="21"/>
      <c r="J14" s="20"/>
      <c r="K14" s="20"/>
      <c r="L14" s="20"/>
      <c r="M14" s="21"/>
      <c r="N14" s="20"/>
      <c r="O14" s="20"/>
      <c r="P14" s="20"/>
      <c r="Q14" s="11"/>
      <c r="R14" s="20"/>
      <c r="S14" s="20"/>
      <c r="T14" s="20"/>
      <c r="U14" s="12"/>
    </row>
    <row r="15" spans="1:21" ht="12.75">
      <c r="A15" s="8"/>
      <c r="B15" s="20"/>
      <c r="C15" s="20"/>
      <c r="D15" s="20"/>
      <c r="E15" s="21"/>
      <c r="F15" s="20"/>
      <c r="G15" s="20"/>
      <c r="H15" s="20"/>
      <c r="I15" s="21"/>
      <c r="J15" s="20"/>
      <c r="K15" s="20"/>
      <c r="L15" s="20"/>
      <c r="M15" s="21"/>
      <c r="N15" s="20"/>
      <c r="O15" s="20"/>
      <c r="P15" s="20"/>
      <c r="Q15" s="11"/>
      <c r="R15" s="20"/>
      <c r="S15" s="20"/>
      <c r="T15" s="20"/>
      <c r="U15" s="12"/>
    </row>
    <row r="16" spans="1:21" ht="12.75">
      <c r="A16" s="8"/>
      <c r="B16" s="20"/>
      <c r="C16" s="20"/>
      <c r="D16" s="20"/>
      <c r="E16" s="21"/>
      <c r="F16" s="20"/>
      <c r="G16" s="20"/>
      <c r="H16" s="20"/>
      <c r="I16" s="21"/>
      <c r="J16" s="20"/>
      <c r="K16" s="20"/>
      <c r="L16" s="20"/>
      <c r="M16" s="21"/>
      <c r="N16" s="20"/>
      <c r="O16" s="20"/>
      <c r="P16" s="20"/>
      <c r="Q16" s="11"/>
      <c r="R16" s="20"/>
      <c r="S16" s="20"/>
      <c r="T16" s="20"/>
      <c r="U16" s="12" t="s">
        <v>0</v>
      </c>
    </row>
    <row r="17" spans="1:21" ht="12.75">
      <c r="A17" s="8"/>
      <c r="B17" s="20"/>
      <c r="C17" s="20"/>
      <c r="D17" s="20"/>
      <c r="E17" s="21"/>
      <c r="F17" s="20"/>
      <c r="G17" s="20"/>
      <c r="H17" s="20"/>
      <c r="I17" s="21"/>
      <c r="J17" s="20"/>
      <c r="K17" s="20"/>
      <c r="L17" s="20"/>
      <c r="M17" s="21"/>
      <c r="N17" s="20"/>
      <c r="O17" s="20"/>
      <c r="P17" s="20"/>
      <c r="Q17" s="11"/>
      <c r="R17" s="20"/>
      <c r="S17" s="20"/>
      <c r="T17" s="20"/>
      <c r="U17" s="12"/>
    </row>
    <row r="18" spans="1:21" ht="12.75">
      <c r="A18" s="8"/>
      <c r="B18" s="20"/>
      <c r="C18" s="20"/>
      <c r="D18" s="20"/>
      <c r="E18" s="21"/>
      <c r="F18" s="22"/>
      <c r="G18" s="22" t="s">
        <v>3</v>
      </c>
      <c r="H18" s="22"/>
      <c r="I18" s="21"/>
      <c r="J18" s="20"/>
      <c r="K18" s="20"/>
      <c r="L18" s="20"/>
      <c r="M18" s="21"/>
      <c r="N18" s="20"/>
      <c r="O18" s="20"/>
      <c r="P18" s="20"/>
      <c r="Q18" s="11"/>
      <c r="R18" s="20"/>
      <c r="S18" s="20"/>
      <c r="T18" s="20"/>
      <c r="U18" s="12"/>
    </row>
    <row r="19" spans="1:21" ht="12.75">
      <c r="A19" s="8"/>
      <c r="B19" s="18"/>
      <c r="C19" s="18"/>
      <c r="D19" s="5"/>
      <c r="E19" s="9"/>
      <c r="F19" s="18"/>
      <c r="G19" s="18"/>
      <c r="H19" s="5"/>
      <c r="I19" s="9"/>
      <c r="J19" s="18"/>
      <c r="K19" s="18"/>
      <c r="L19" s="5"/>
      <c r="M19" s="9"/>
      <c r="N19" s="18"/>
      <c r="O19" s="18"/>
      <c r="P19" s="5"/>
      <c r="Q19" s="11"/>
      <c r="R19" s="18"/>
      <c r="S19" s="18"/>
      <c r="U19" s="12"/>
    </row>
    <row r="20" spans="1:21" ht="12.75">
      <c r="A20" s="8"/>
      <c r="B20" s="17">
        <f>IF(B19="rifle","¡Correcto!",IF(B19="","","¡¡¡¡No!!!!"))</f>
      </c>
      <c r="C20" s="17"/>
      <c r="D20" s="6"/>
      <c r="E20" s="10"/>
      <c r="F20" s="17">
        <f>IF(F19="Brujita","¡Correcto!",IF(F19="","","¡¡¡¡No!!!!"))</f>
      </c>
      <c r="G20" s="17"/>
      <c r="H20" s="6"/>
      <c r="I20" s="10"/>
      <c r="J20" s="17">
        <f>IF(J19="mono","¡Correcto!",IF(J19="","","¡¡¡¡No!!!!"))</f>
      </c>
      <c r="K20" s="17"/>
      <c r="L20" s="6"/>
      <c r="M20" s="10"/>
      <c r="N20" s="17">
        <f>IF(N19="benji","¡Correcto!",IF(N19="","","¡¡¡¡No!!!!"))</f>
      </c>
      <c r="O20" s="17"/>
      <c r="P20" s="6"/>
      <c r="Q20" s="11"/>
      <c r="R20" s="17">
        <f>IF(R19="chopo","¡Correcto!",IF(R19="txopo","¡Correcto!",IF(R19="","","¡¡¡¡No!!!!")))</f>
      </c>
      <c r="S20" s="17"/>
      <c r="U20" s="12"/>
    </row>
    <row r="21" spans="1:21" ht="12.75">
      <c r="A21" s="8"/>
      <c r="E21" s="8"/>
      <c r="I21" s="8"/>
      <c r="M21" s="8"/>
      <c r="Q21" s="11"/>
      <c r="U21" s="12"/>
    </row>
    <row r="22" spans="1:21" ht="12.75">
      <c r="A22" s="8">
        <v>6</v>
      </c>
      <c r="E22" s="8">
        <v>7</v>
      </c>
      <c r="I22" s="8">
        <v>8</v>
      </c>
      <c r="M22" s="8">
        <v>9</v>
      </c>
      <c r="Q22" s="8">
        <v>10</v>
      </c>
      <c r="U22" s="12"/>
    </row>
    <row r="23" spans="1:21" ht="12.75">
      <c r="A23" s="8"/>
      <c r="E23" s="8"/>
      <c r="I23" s="8"/>
      <c r="M23" s="8"/>
      <c r="Q23" s="8"/>
      <c r="U23" s="12"/>
    </row>
    <row r="24" spans="1:21" ht="12.75">
      <c r="A24" s="8"/>
      <c r="E24" s="8"/>
      <c r="I24" s="8"/>
      <c r="M24" s="8"/>
      <c r="Q24" s="8"/>
      <c r="U24" s="12" t="s">
        <v>0</v>
      </c>
    </row>
    <row r="25" spans="1:21" ht="12.75">
      <c r="A25" s="8"/>
      <c r="E25" s="8"/>
      <c r="I25" s="8"/>
      <c r="M25" s="8"/>
      <c r="Q25" s="8"/>
      <c r="U25" s="12"/>
    </row>
    <row r="26" spans="1:21" ht="12.75">
      <c r="A26" s="8"/>
      <c r="E26" s="8"/>
      <c r="I26" s="8"/>
      <c r="M26" s="8"/>
      <c r="Q26" s="8"/>
      <c r="U26" s="12"/>
    </row>
    <row r="27" spans="1:21" ht="12.75">
      <c r="A27" s="8"/>
      <c r="E27" s="8"/>
      <c r="I27" s="8"/>
      <c r="M27" s="8"/>
      <c r="Q27" s="8"/>
      <c r="U27" s="12"/>
    </row>
    <row r="28" spans="1:21" ht="12.75">
      <c r="A28" s="8"/>
      <c r="E28" s="8"/>
      <c r="I28" s="8"/>
      <c r="M28" s="8"/>
      <c r="Q28" s="8"/>
      <c r="U28" s="12"/>
    </row>
    <row r="29" spans="1:21" ht="12.75">
      <c r="A29" s="8"/>
      <c r="E29" s="8"/>
      <c r="I29" s="8"/>
      <c r="M29" s="8"/>
      <c r="Q29" s="8"/>
      <c r="U29" s="12"/>
    </row>
    <row r="30" spans="1:21" ht="12.75">
      <c r="A30" s="8"/>
      <c r="E30" s="8"/>
      <c r="I30" s="8"/>
      <c r="M30" s="8"/>
      <c r="Q30" s="8"/>
      <c r="U30" s="12"/>
    </row>
    <row r="31" spans="1:21" ht="12.75">
      <c r="A31" s="8"/>
      <c r="E31" s="8"/>
      <c r="I31" s="8"/>
      <c r="M31" s="8"/>
      <c r="Q31" s="8"/>
      <c r="U31" s="12"/>
    </row>
    <row r="32" spans="1:21" ht="12.75">
      <c r="A32" s="8"/>
      <c r="E32" s="8"/>
      <c r="I32" s="8"/>
      <c r="M32" s="8"/>
      <c r="Q32" s="8"/>
      <c r="U32" s="12" t="s">
        <v>0</v>
      </c>
    </row>
    <row r="33" spans="1:21" ht="12.75">
      <c r="A33" s="8"/>
      <c r="C33" s="22"/>
      <c r="D33" s="22"/>
      <c r="E33" s="21"/>
      <c r="F33" s="22"/>
      <c r="G33" s="22"/>
      <c r="H33" s="22"/>
      <c r="I33" s="21"/>
      <c r="J33" s="22"/>
      <c r="K33" s="22"/>
      <c r="L33" s="22"/>
      <c r="M33" s="21"/>
      <c r="N33" s="22"/>
      <c r="O33" s="22"/>
      <c r="P33" s="22"/>
      <c r="Q33" s="21"/>
      <c r="R33" s="22"/>
      <c r="S33" s="22"/>
      <c r="U33" s="12"/>
    </row>
    <row r="34" spans="1:21" ht="12.75">
      <c r="A34" s="8"/>
      <c r="C34" s="22" t="s">
        <v>7</v>
      </c>
      <c r="D34" s="22"/>
      <c r="E34" s="21"/>
      <c r="F34" s="22"/>
      <c r="G34" s="22" t="s">
        <v>8</v>
      </c>
      <c r="H34" s="22"/>
      <c r="I34" s="21"/>
      <c r="J34" s="22"/>
      <c r="K34" s="22" t="s">
        <v>9</v>
      </c>
      <c r="L34" s="22"/>
      <c r="M34" s="21"/>
      <c r="N34" s="22"/>
      <c r="O34" s="22" t="s">
        <v>10</v>
      </c>
      <c r="P34" s="22"/>
      <c r="Q34" s="21"/>
      <c r="R34" s="22"/>
      <c r="S34" s="22" t="s">
        <v>11</v>
      </c>
      <c r="U34" s="12"/>
    </row>
    <row r="35" spans="1:21" ht="12.75">
      <c r="A35" s="8"/>
      <c r="B35" s="18"/>
      <c r="C35" s="18"/>
      <c r="D35" s="5"/>
      <c r="E35" s="9"/>
      <c r="F35" s="18"/>
      <c r="G35" s="18"/>
      <c r="H35" s="5"/>
      <c r="I35" s="9"/>
      <c r="J35" s="18"/>
      <c r="K35" s="18"/>
      <c r="L35" s="5"/>
      <c r="M35" s="9"/>
      <c r="N35" s="18"/>
      <c r="O35" s="18"/>
      <c r="P35" s="5"/>
      <c r="Q35" s="9"/>
      <c r="R35" s="18"/>
      <c r="S35" s="18"/>
      <c r="U35" s="12"/>
    </row>
    <row r="36" spans="1:21" ht="12.75">
      <c r="A36" s="8"/>
      <c r="B36" s="17">
        <f>IF(B35="sabio de hortaleza","¡Correcto!",IF(B35="","","¡¡¡¡No!!!!"))</f>
      </c>
      <c r="C36" s="17"/>
      <c r="D36" s="6"/>
      <c r="E36" s="10"/>
      <c r="F36" s="17">
        <f>IF(F35="loco","¡Correcto!",IF(F35="","","¡¡¡¡No!!!!"))</f>
      </c>
      <c r="G36" s="17"/>
      <c r="H36" s="6"/>
      <c r="I36" s="10"/>
      <c r="J36" s="17">
        <f>IF(J35="paquete","¡Correcto!",IF(J35="","","¡¡¡¡No!!!!"))</f>
      </c>
      <c r="K36" s="17"/>
      <c r="L36" s="6"/>
      <c r="M36" s="10"/>
      <c r="N36" s="17">
        <f>IF(N35="pelusa","¡Correcto!",IF(N35="","","¡¡¡¡No!!!!"))</f>
      </c>
      <c r="O36" s="17"/>
      <c r="P36" s="6"/>
      <c r="Q36" s="10"/>
      <c r="R36" s="17">
        <f>IF(R35="burrito","¡Correcto!",IF(R35="","","¡¡¡¡No!!!!"))</f>
      </c>
      <c r="S36" s="17"/>
      <c r="U36" s="12"/>
    </row>
    <row r="37" spans="1:21" ht="12.75">
      <c r="A37" s="8"/>
      <c r="E37" s="8"/>
      <c r="I37" s="8"/>
      <c r="M37" s="8"/>
      <c r="Q37" s="8"/>
      <c r="U37" s="12"/>
    </row>
    <row r="38" spans="1:21" ht="12.75">
      <c r="A38" s="8">
        <v>11</v>
      </c>
      <c r="E38" s="8">
        <v>12</v>
      </c>
      <c r="I38" s="8">
        <v>13</v>
      </c>
      <c r="M38" s="8">
        <v>14</v>
      </c>
      <c r="Q38" s="8">
        <v>15</v>
      </c>
      <c r="U38" s="12"/>
    </row>
    <row r="39" spans="1:21" ht="12.75">
      <c r="A39" s="8"/>
      <c r="E39" s="8"/>
      <c r="I39" s="8"/>
      <c r="M39" s="8"/>
      <c r="Q39" s="8"/>
      <c r="U39" s="12"/>
    </row>
    <row r="40" spans="1:21" ht="12.75">
      <c r="A40" s="8"/>
      <c r="E40" s="8"/>
      <c r="I40" s="8"/>
      <c r="M40" s="8"/>
      <c r="Q40" s="8"/>
      <c r="U40" s="12" t="s">
        <v>0</v>
      </c>
    </row>
    <row r="41" spans="1:21" ht="12.75">
      <c r="A41" s="8"/>
      <c r="E41" s="8"/>
      <c r="I41" s="8"/>
      <c r="M41" s="8"/>
      <c r="Q41" s="8"/>
      <c r="U41" s="12"/>
    </row>
    <row r="42" spans="1:21" ht="12.75">
      <c r="A42" s="8"/>
      <c r="E42" s="8"/>
      <c r="I42" s="8"/>
      <c r="M42" s="8"/>
      <c r="Q42" s="8"/>
      <c r="U42" s="12"/>
    </row>
    <row r="43" spans="1:21" ht="12.75">
      <c r="A43" s="8"/>
      <c r="E43" s="8"/>
      <c r="I43" s="8"/>
      <c r="M43" s="8"/>
      <c r="Q43" s="8"/>
      <c r="U43" s="12"/>
    </row>
    <row r="44" spans="1:21" ht="12.75">
      <c r="A44" s="8"/>
      <c r="E44" s="8"/>
      <c r="I44" s="8"/>
      <c r="M44" s="8"/>
      <c r="Q44" s="8"/>
      <c r="U44" s="12"/>
    </row>
    <row r="45" spans="1:21" ht="12.75">
      <c r="A45" s="8"/>
      <c r="E45" s="8"/>
      <c r="I45" s="8"/>
      <c r="M45" s="8"/>
      <c r="Q45" s="8"/>
      <c r="U45" s="12"/>
    </row>
    <row r="46" spans="1:21" ht="12.75">
      <c r="A46" s="8"/>
      <c r="E46" s="8"/>
      <c r="I46" s="8"/>
      <c r="M46" s="8"/>
      <c r="Q46" s="8"/>
      <c r="U46" s="12"/>
    </row>
    <row r="47" spans="1:21" ht="12.75">
      <c r="A47" s="8"/>
      <c r="E47" s="8"/>
      <c r="I47" s="8"/>
      <c r="M47" s="8"/>
      <c r="Q47" s="8"/>
      <c r="U47" s="12"/>
    </row>
    <row r="48" spans="1:21" ht="12.75">
      <c r="A48" s="8"/>
      <c r="E48" s="8"/>
      <c r="I48" s="8"/>
      <c r="M48" s="8"/>
      <c r="Q48" s="8"/>
      <c r="U48" s="12" t="s">
        <v>0</v>
      </c>
    </row>
    <row r="49" spans="1:21" ht="12.75">
      <c r="A49" s="8"/>
      <c r="E49" s="8"/>
      <c r="I49" s="8"/>
      <c r="M49" s="8"/>
      <c r="Q49" s="8"/>
      <c r="U49" s="12"/>
    </row>
    <row r="50" spans="1:21" ht="12.75">
      <c r="A50" s="8"/>
      <c r="C50" s="22" t="s">
        <v>12</v>
      </c>
      <c r="D50" s="22"/>
      <c r="E50" s="21"/>
      <c r="F50" s="22"/>
      <c r="G50" s="22" t="s">
        <v>13</v>
      </c>
      <c r="H50" s="22"/>
      <c r="I50" s="21"/>
      <c r="J50" s="22"/>
      <c r="K50" s="22" t="s">
        <v>14</v>
      </c>
      <c r="L50" s="22"/>
      <c r="M50" s="21"/>
      <c r="N50" s="22"/>
      <c r="O50" s="22" t="s">
        <v>15</v>
      </c>
      <c r="P50" s="22"/>
      <c r="Q50" s="21"/>
      <c r="R50" s="22" t="s">
        <v>16</v>
      </c>
      <c r="U50" s="12"/>
    </row>
    <row r="51" spans="1:21" ht="12.75">
      <c r="A51" s="8"/>
      <c r="B51" s="18"/>
      <c r="C51" s="18"/>
      <c r="D51" s="5"/>
      <c r="E51" s="9"/>
      <c r="F51" s="18"/>
      <c r="G51" s="18"/>
      <c r="H51" s="5"/>
      <c r="I51" s="9"/>
      <c r="J51" s="18"/>
      <c r="K51" s="18"/>
      <c r="L51" s="5"/>
      <c r="M51" s="9"/>
      <c r="N51" s="18"/>
      <c r="O51" s="18"/>
      <c r="P51" s="5"/>
      <c r="Q51" s="9"/>
      <c r="R51" s="18"/>
      <c r="S51" s="18"/>
      <c r="U51" s="12"/>
    </row>
    <row r="52" spans="1:21" ht="12.75">
      <c r="A52" s="8"/>
      <c r="B52" s="17">
        <f>IF(B51="tren","¡Correcto!",IF(B51="","","¡¡¡¡No!!!!"))</f>
      </c>
      <c r="C52" s="17"/>
      <c r="D52" s="6"/>
      <c r="E52" s="10"/>
      <c r="F52" s="17">
        <f>IF(F51="mono","¡Correcto!",IF(F51="","","¡¡¡¡No!!!!"))</f>
      </c>
      <c r="G52" s="17"/>
      <c r="H52" s="6"/>
      <c r="I52" s="10"/>
      <c r="J52" s="17">
        <f>IF(J51="avioncito","¡Correcto!",IF(J51="","","¡¡¡¡No!!!!"))</f>
      </c>
      <c r="K52" s="17"/>
      <c r="L52" s="6"/>
      <c r="M52" s="10"/>
      <c r="N52" s="17">
        <f>IF(N51="payaso","¡Correcto!",IF(N51="","","¡¡¡¡No!!!!"))</f>
      </c>
      <c r="O52" s="17"/>
      <c r="P52" s="6"/>
      <c r="Q52" s="10"/>
      <c r="R52" s="17">
        <f>IF(R51="tiko","¡Correcto!",IF(R51="","","¡¡¡¡No!!!!"))</f>
      </c>
      <c r="S52" s="17"/>
      <c r="U52" s="12"/>
    </row>
    <row r="53" spans="1:21" ht="12.75">
      <c r="A53" s="8"/>
      <c r="E53" s="8"/>
      <c r="I53" s="8"/>
      <c r="M53" s="8"/>
      <c r="Q53" s="8"/>
      <c r="U53" s="12"/>
    </row>
    <row r="54" spans="1:21" ht="12.75">
      <c r="A54" s="8">
        <v>16</v>
      </c>
      <c r="E54" s="8">
        <v>17</v>
      </c>
      <c r="I54" s="8">
        <v>18</v>
      </c>
      <c r="M54" s="8">
        <v>19</v>
      </c>
      <c r="Q54" s="8">
        <v>20</v>
      </c>
      <c r="U54" s="12"/>
    </row>
    <row r="55" spans="1:21" ht="12.75">
      <c r="A55" s="8"/>
      <c r="E55" s="8"/>
      <c r="I55" s="8"/>
      <c r="M55" s="8"/>
      <c r="Q55" s="8"/>
      <c r="U55" s="12"/>
    </row>
    <row r="56" spans="1:21" ht="12.75">
      <c r="A56" s="8"/>
      <c r="E56" s="8"/>
      <c r="I56" s="8"/>
      <c r="M56" s="8"/>
      <c r="Q56" s="8"/>
      <c r="U56" s="12" t="s">
        <v>0</v>
      </c>
    </row>
    <row r="57" spans="1:21" ht="12.75">
      <c r="A57" s="8"/>
      <c r="E57" s="8"/>
      <c r="I57" s="8"/>
      <c r="M57" s="8"/>
      <c r="Q57" s="8"/>
      <c r="U57" s="12"/>
    </row>
    <row r="58" spans="1:21" ht="12.75">
      <c r="A58" s="8"/>
      <c r="E58" s="8"/>
      <c r="I58" s="8"/>
      <c r="M58" s="8"/>
      <c r="Q58" s="8"/>
      <c r="U58" s="12"/>
    </row>
    <row r="59" spans="1:21" ht="12.75">
      <c r="A59" s="8"/>
      <c r="E59" s="8"/>
      <c r="I59" s="8"/>
      <c r="M59" s="8"/>
      <c r="Q59" s="8"/>
      <c r="U59" s="12"/>
    </row>
    <row r="60" spans="1:21" ht="12.75">
      <c r="A60" s="8"/>
      <c r="E60" s="8"/>
      <c r="I60" s="8"/>
      <c r="M60" s="8"/>
      <c r="Q60" s="8"/>
      <c r="U60" s="12"/>
    </row>
    <row r="61" spans="1:21" ht="12.75">
      <c r="A61" s="8"/>
      <c r="E61" s="8"/>
      <c r="I61" s="8"/>
      <c r="M61" s="8"/>
      <c r="Q61" s="8"/>
      <c r="U61" s="12"/>
    </row>
    <row r="62" spans="1:21" ht="12.75">
      <c r="A62" s="8"/>
      <c r="E62" s="8"/>
      <c r="I62" s="8"/>
      <c r="M62" s="8"/>
      <c r="Q62" s="8"/>
      <c r="U62" s="12"/>
    </row>
    <row r="63" spans="1:21" ht="12.75">
      <c r="A63" s="8"/>
      <c r="E63" s="8"/>
      <c r="I63" s="8"/>
      <c r="M63" s="8"/>
      <c r="Q63" s="8"/>
      <c r="U63" s="12"/>
    </row>
    <row r="64" spans="1:21" ht="12.75">
      <c r="A64" s="8"/>
      <c r="E64" s="8"/>
      <c r="I64" s="8"/>
      <c r="M64" s="8"/>
      <c r="Q64" s="8"/>
      <c r="U64" s="12" t="s">
        <v>0</v>
      </c>
    </row>
    <row r="65" spans="1:21" ht="12.75">
      <c r="A65" s="8"/>
      <c r="E65" s="8"/>
      <c r="I65" s="8"/>
      <c r="M65" s="8"/>
      <c r="Q65" s="8"/>
      <c r="U65" s="12"/>
    </row>
    <row r="66" spans="1:21" ht="12.75">
      <c r="A66" s="8"/>
      <c r="C66" s="22" t="s">
        <v>17</v>
      </c>
      <c r="D66" s="22"/>
      <c r="E66" s="21"/>
      <c r="F66" s="22"/>
      <c r="G66" s="22" t="s">
        <v>18</v>
      </c>
      <c r="H66" s="22"/>
      <c r="I66" s="21"/>
      <c r="J66" s="22"/>
      <c r="K66" s="22" t="s">
        <v>19</v>
      </c>
      <c r="L66" s="22"/>
      <c r="M66" s="21"/>
      <c r="N66" s="22"/>
      <c r="O66" s="22" t="s">
        <v>20</v>
      </c>
      <c r="P66" s="22"/>
      <c r="Q66" s="21"/>
      <c r="R66" s="22"/>
      <c r="S66" s="22" t="s">
        <v>21</v>
      </c>
      <c r="U66" s="12"/>
    </row>
    <row r="67" spans="1:21" ht="12.75">
      <c r="A67" s="8"/>
      <c r="B67" s="18"/>
      <c r="C67" s="18"/>
      <c r="D67" s="5"/>
      <c r="E67" s="9"/>
      <c r="F67" s="18"/>
      <c r="G67" s="18"/>
      <c r="H67" s="5"/>
      <c r="I67" s="9"/>
      <c r="J67" s="18"/>
      <c r="K67" s="18"/>
      <c r="L67" s="5"/>
      <c r="M67" s="9"/>
      <c r="N67" s="18"/>
      <c r="O67" s="18"/>
      <c r="P67" s="5"/>
      <c r="Q67" s="9"/>
      <c r="R67" s="18"/>
      <c r="S67" s="18"/>
      <c r="U67" s="12"/>
    </row>
    <row r="68" spans="1:21" ht="12.75">
      <c r="A68" s="8"/>
      <c r="B68" s="17">
        <f>IF(B67="carlitos","¡Correcto!",IF(B67="","","¡¡¡¡No!!!!"))</f>
      </c>
      <c r="C68" s="17"/>
      <c r="D68" s="6"/>
      <c r="E68" s="10"/>
      <c r="F68" s="17">
        <f>IF(F67="torpedo","¡Correcto!",IF(F67="","","¡¡¡¡No!!!!"))</f>
      </c>
      <c r="G68" s="17"/>
      <c r="H68" s="6"/>
      <c r="I68" s="10"/>
      <c r="J68" s="17">
        <f>IF(J67="tanque","¡Correcto!",IF(J67="","","¡¡¡¡No!!!!"))</f>
      </c>
      <c r="K68" s="17"/>
      <c r="L68" s="6"/>
      <c r="M68" s="10"/>
      <c r="N68" s="17">
        <f>IF(N67="helicoptero","¡Correcto!",IF(N67="bam bam","¡Correcto!",IF(N67="","","¡¡¡¡No!!!!")))</f>
      </c>
      <c r="O68" s="17"/>
      <c r="P68" s="6"/>
      <c r="Q68" s="10"/>
      <c r="R68" s="17">
        <f>IF(R67="magico","¡Correcto!",IF(R67="","","¡¡¡¡No!!!!"))</f>
      </c>
      <c r="S68" s="17"/>
      <c r="U68" s="12"/>
    </row>
    <row r="69" spans="1:21" ht="12.75">
      <c r="A69" s="8"/>
      <c r="E69" s="8"/>
      <c r="I69" s="8"/>
      <c r="M69" s="8"/>
      <c r="Q69" s="8"/>
      <c r="U69" s="12"/>
    </row>
    <row r="70" spans="1:21" ht="12.75">
      <c r="A70" s="8">
        <v>21</v>
      </c>
      <c r="E70" s="8">
        <v>22</v>
      </c>
      <c r="I70" s="8">
        <v>23</v>
      </c>
      <c r="M70" s="8">
        <v>24</v>
      </c>
      <c r="Q70" s="8">
        <v>25</v>
      </c>
      <c r="U70" s="12"/>
    </row>
    <row r="71" spans="1:21" ht="12.75">
      <c r="A71" s="8"/>
      <c r="E71" s="8"/>
      <c r="I71" s="8"/>
      <c r="M71" s="8"/>
      <c r="Q71" s="8"/>
      <c r="U71" s="12"/>
    </row>
    <row r="72" spans="1:21" ht="12.75">
      <c r="A72" s="8"/>
      <c r="E72" s="8"/>
      <c r="I72" s="8"/>
      <c r="M72" s="8"/>
      <c r="Q72" s="8"/>
      <c r="U72" s="12" t="s">
        <v>0</v>
      </c>
    </row>
    <row r="73" spans="1:21" ht="12.75">
      <c r="A73" s="8"/>
      <c r="E73" s="8"/>
      <c r="I73" s="8"/>
      <c r="M73" s="8"/>
      <c r="Q73" s="8"/>
      <c r="U73" s="12"/>
    </row>
    <row r="74" spans="1:21" ht="12.75">
      <c r="A74" s="8"/>
      <c r="E74" s="8"/>
      <c r="I74" s="8"/>
      <c r="M74" s="8"/>
      <c r="Q74" s="8"/>
      <c r="U74" s="12"/>
    </row>
    <row r="75" spans="1:21" ht="12.75">
      <c r="A75" s="8"/>
      <c r="E75" s="8"/>
      <c r="I75" s="8"/>
      <c r="M75" s="8"/>
      <c r="Q75" s="8"/>
      <c r="U75" s="12"/>
    </row>
    <row r="76" spans="1:21" ht="12.75">
      <c r="A76" s="8"/>
      <c r="E76" s="8"/>
      <c r="I76" s="8"/>
      <c r="M76" s="8"/>
      <c r="Q76" s="8"/>
      <c r="U76" s="12"/>
    </row>
    <row r="77" spans="1:21" ht="12.75">
      <c r="A77" s="8"/>
      <c r="E77" s="8"/>
      <c r="I77" s="8"/>
      <c r="M77" s="8"/>
      <c r="Q77" s="8"/>
      <c r="U77" s="12"/>
    </row>
    <row r="78" spans="1:21" ht="12.75">
      <c r="A78" s="8"/>
      <c r="E78" s="8"/>
      <c r="I78" s="8"/>
      <c r="M78" s="8"/>
      <c r="Q78" s="8"/>
      <c r="U78" s="12"/>
    </row>
    <row r="79" spans="1:21" ht="12.75">
      <c r="A79" s="8"/>
      <c r="E79" s="8"/>
      <c r="I79" s="8"/>
      <c r="M79" s="8"/>
      <c r="Q79" s="8"/>
      <c r="U79" s="12"/>
    </row>
    <row r="80" spans="1:21" ht="12.75">
      <c r="A80" s="8"/>
      <c r="E80" s="8"/>
      <c r="I80" s="8"/>
      <c r="M80" s="8"/>
      <c r="Q80" s="8"/>
      <c r="U80" s="12" t="s">
        <v>0</v>
      </c>
    </row>
    <row r="81" spans="1:21" ht="12.75">
      <c r="A81" s="8"/>
      <c r="C81" s="22"/>
      <c r="D81" s="22"/>
      <c r="E81" s="21"/>
      <c r="F81" s="22"/>
      <c r="G81" s="22"/>
      <c r="H81" s="22"/>
      <c r="I81" s="21"/>
      <c r="J81" s="22"/>
      <c r="K81" s="22"/>
      <c r="L81" s="22"/>
      <c r="M81" s="21"/>
      <c r="N81" s="22"/>
      <c r="O81" s="22"/>
      <c r="P81" s="22"/>
      <c r="Q81" s="21"/>
      <c r="R81" s="22"/>
      <c r="S81" s="22"/>
      <c r="U81" s="12"/>
    </row>
    <row r="82" spans="1:21" ht="12.75">
      <c r="A82" s="8"/>
      <c r="C82" s="22" t="s">
        <v>22</v>
      </c>
      <c r="D82" s="22"/>
      <c r="E82" s="21"/>
      <c r="F82" s="22"/>
      <c r="G82" s="22" t="s">
        <v>23</v>
      </c>
      <c r="H82" s="22"/>
      <c r="I82" s="21"/>
      <c r="J82" s="22"/>
      <c r="K82" s="22" t="s">
        <v>24</v>
      </c>
      <c r="L82" s="22"/>
      <c r="M82" s="21"/>
      <c r="N82" s="22"/>
      <c r="O82" s="22" t="s">
        <v>25</v>
      </c>
      <c r="P82" s="22"/>
      <c r="Q82" s="21"/>
      <c r="R82" s="22"/>
      <c r="S82" s="22" t="s">
        <v>26</v>
      </c>
      <c r="U82" s="12"/>
    </row>
    <row r="83" spans="1:21" ht="12.75">
      <c r="A83" s="8"/>
      <c r="B83" s="18"/>
      <c r="C83" s="18"/>
      <c r="D83" s="5"/>
      <c r="E83" s="9"/>
      <c r="F83" s="18"/>
      <c r="G83" s="18"/>
      <c r="H83" s="5"/>
      <c r="I83" s="9"/>
      <c r="J83" s="18"/>
      <c r="K83" s="18"/>
      <c r="L83" s="5"/>
      <c r="M83" s="9"/>
      <c r="N83" s="18"/>
      <c r="O83" s="18"/>
      <c r="P83" s="5"/>
      <c r="Q83" s="9"/>
      <c r="R83" s="18"/>
      <c r="S83" s="18"/>
      <c r="U83" s="12"/>
    </row>
    <row r="84" spans="1:21" ht="12.75">
      <c r="A84" s="8"/>
      <c r="B84" s="17">
        <f>IF(B83="bruja","¡Correcto!",IF(B83="","","¡¡¡¡No!!!!"))</f>
      </c>
      <c r="C84" s="17"/>
      <c r="D84" s="6"/>
      <c r="E84" s="10"/>
      <c r="F84" s="17">
        <f>IF(F83="mago","¡Correcto!",IF(F83="","","¡¡¡¡No!!!!"))</f>
      </c>
      <c r="G84" s="17"/>
      <c r="H84" s="6"/>
      <c r="I84" s="10"/>
      <c r="J84" s="17">
        <f>IF(J83="paragua","¡Correcto!",IF(J83="","","¡¡¡¡No!!!!"))</f>
      </c>
      <c r="K84" s="17"/>
      <c r="L84" s="6"/>
      <c r="M84" s="10"/>
      <c r="N84" s="17">
        <f>IF(N83="batigol","¡Correcto!",IF(N83="bati-gol","¡Correcto!",IF(N83="","","¡¡¡¡No!!!!")))</f>
      </c>
      <c r="O84" s="17"/>
      <c r="P84" s="6"/>
      <c r="Q84" s="10"/>
      <c r="R84" s="17">
        <f>IF(R83="pelado","¡Correcto!",IF(R83="","","¡¡¡¡No!!!!"))</f>
      </c>
      <c r="S84" s="17"/>
      <c r="U84" s="12"/>
    </row>
    <row r="85" spans="1:21" ht="12.75">
      <c r="A85" s="8"/>
      <c r="E85" s="8"/>
      <c r="I85" s="8"/>
      <c r="M85" s="8"/>
      <c r="Q85" s="8"/>
      <c r="U85" s="12"/>
    </row>
    <row r="86" spans="1:21" ht="12.75">
      <c r="A86" s="8">
        <v>26</v>
      </c>
      <c r="E86" s="8">
        <v>27</v>
      </c>
      <c r="I86" s="8">
        <v>28</v>
      </c>
      <c r="M86" s="8">
        <v>29</v>
      </c>
      <c r="Q86" s="8">
        <v>30</v>
      </c>
      <c r="U86" s="12"/>
    </row>
    <row r="87" spans="1:21" ht="12.75">
      <c r="A87" s="8"/>
      <c r="E87" s="8"/>
      <c r="I87" s="8"/>
      <c r="M87" s="8"/>
      <c r="Q87" s="8"/>
      <c r="U87" s="12"/>
    </row>
    <row r="88" spans="1:21" ht="12.75">
      <c r="A88" s="8"/>
      <c r="E88" s="8"/>
      <c r="I88" s="8"/>
      <c r="M88" s="8"/>
      <c r="Q88" s="8"/>
      <c r="U88" s="12" t="s">
        <v>0</v>
      </c>
    </row>
    <row r="89" spans="1:21" ht="12.75">
      <c r="A89" s="8"/>
      <c r="E89" s="8"/>
      <c r="I89" s="8"/>
      <c r="M89" s="8"/>
      <c r="Q89" s="8"/>
      <c r="U89" s="12"/>
    </row>
    <row r="90" spans="1:21" ht="12.75">
      <c r="A90" s="8"/>
      <c r="E90" s="8"/>
      <c r="I90" s="8"/>
      <c r="M90" s="8"/>
      <c r="Q90" s="8"/>
      <c r="U90" s="12"/>
    </row>
    <row r="91" spans="1:21" ht="12.75">
      <c r="A91" s="8"/>
      <c r="E91" s="8"/>
      <c r="I91" s="8"/>
      <c r="M91" s="8"/>
      <c r="Q91" s="8"/>
      <c r="U91" s="12"/>
    </row>
    <row r="92" spans="1:21" ht="12.75">
      <c r="A92" s="8"/>
      <c r="E92" s="8"/>
      <c r="I92" s="8"/>
      <c r="M92" s="8"/>
      <c r="Q92" s="8"/>
      <c r="U92" s="12"/>
    </row>
    <row r="93" spans="1:21" ht="12.75">
      <c r="A93" s="8"/>
      <c r="E93" s="8"/>
      <c r="I93" s="8"/>
      <c r="M93" s="8"/>
      <c r="Q93" s="8"/>
      <c r="U93" s="12"/>
    </row>
    <row r="94" spans="1:21" ht="12.75">
      <c r="A94" s="8"/>
      <c r="E94" s="8"/>
      <c r="I94" s="8"/>
      <c r="M94" s="8"/>
      <c r="Q94" s="8"/>
      <c r="U94" s="12"/>
    </row>
    <row r="95" spans="1:21" ht="12.75">
      <c r="A95" s="8"/>
      <c r="E95" s="8"/>
      <c r="I95" s="8"/>
      <c r="M95" s="8"/>
      <c r="Q95" s="8"/>
      <c r="U95" s="12"/>
    </row>
    <row r="96" spans="1:21" ht="12.75">
      <c r="A96" s="8"/>
      <c r="E96" s="8"/>
      <c r="I96" s="8"/>
      <c r="M96" s="8"/>
      <c r="Q96" s="8"/>
      <c r="U96" s="12" t="s">
        <v>0</v>
      </c>
    </row>
    <row r="97" spans="1:21" ht="12.75">
      <c r="A97" s="8"/>
      <c r="E97" s="8"/>
      <c r="I97" s="8"/>
      <c r="M97" s="8"/>
      <c r="Q97" s="8"/>
      <c r="U97" s="12"/>
    </row>
    <row r="98" spans="1:21" ht="12.75">
      <c r="A98" s="8"/>
      <c r="C98" s="22" t="s">
        <v>27</v>
      </c>
      <c r="D98" s="22"/>
      <c r="E98" s="21"/>
      <c r="F98" s="22"/>
      <c r="G98" s="22" t="s">
        <v>31</v>
      </c>
      <c r="H98" s="22"/>
      <c r="I98" s="21"/>
      <c r="J98" s="22"/>
      <c r="K98" s="22" t="s">
        <v>28</v>
      </c>
      <c r="L98" s="22"/>
      <c r="M98" s="21"/>
      <c r="N98" s="22"/>
      <c r="O98" s="22" t="s">
        <v>29</v>
      </c>
      <c r="P98" s="22"/>
      <c r="Q98" s="21"/>
      <c r="R98" s="22"/>
      <c r="S98" s="22" t="s">
        <v>30</v>
      </c>
      <c r="U98" s="12"/>
    </row>
    <row r="99" spans="1:21" ht="12.75">
      <c r="A99" s="8"/>
      <c r="B99" s="18"/>
      <c r="C99" s="18"/>
      <c r="D99" s="5"/>
      <c r="E99" s="9"/>
      <c r="F99" s="18"/>
      <c r="G99" s="18"/>
      <c r="H99" s="5"/>
      <c r="I99" s="9"/>
      <c r="J99" s="18"/>
      <c r="K99" s="18"/>
      <c r="L99" s="5"/>
      <c r="M99" s="9"/>
      <c r="N99" s="18"/>
      <c r="O99" s="18"/>
      <c r="P99" s="5"/>
      <c r="Q99" s="9"/>
      <c r="R99" s="18"/>
      <c r="S99" s="18"/>
      <c r="U99" s="12"/>
    </row>
    <row r="100" spans="1:21" ht="12.75">
      <c r="A100" s="8"/>
      <c r="B100" s="17">
        <f>IF(B99="submarino amarillo","¡Correcto!",IF(B99="","","¡¡¡¡No!!!!"))</f>
      </c>
      <c r="C100" s="17"/>
      <c r="D100" s="6"/>
      <c r="E100" s="10"/>
      <c r="F100" s="17">
        <f>IF(F99="matador","¡Correcto!",IF(F99="","","¡¡¡¡No!!!!"))</f>
      </c>
      <c r="G100" s="17"/>
      <c r="H100" s="7"/>
      <c r="I100" s="10"/>
      <c r="J100" s="17">
        <f>IF(J99="valdanito","¡Correcto!",IF(J99="","","¡¡¡¡No!!!!"))</f>
      </c>
      <c r="K100" s="17"/>
      <c r="L100" s="6"/>
      <c r="M100" s="10"/>
      <c r="N100" s="17">
        <f>IF(N99="piojo","¡Correcto!",IF(N99="","","¡¡¡¡No!!!!"))</f>
      </c>
      <c r="O100" s="17"/>
      <c r="P100" s="6"/>
      <c r="Q100" s="10"/>
      <c r="R100" s="17">
        <f>IF(R99="cholo","¡Correcto!",IF(R99="","","¡¡¡¡No!!!!"))</f>
      </c>
      <c r="S100" s="17"/>
      <c r="U100" s="12"/>
    </row>
    <row r="101" spans="1:21" ht="12.75">
      <c r="A101" s="8"/>
      <c r="E101" s="8"/>
      <c r="I101" s="8"/>
      <c r="M101" s="8"/>
      <c r="Q101" s="8"/>
      <c r="U101" s="12"/>
    </row>
    <row r="102" spans="1:21" ht="12.75">
      <c r="A102" s="8">
        <v>31</v>
      </c>
      <c r="E102" s="8">
        <v>32</v>
      </c>
      <c r="I102" s="8">
        <v>33</v>
      </c>
      <c r="M102" s="8">
        <v>34</v>
      </c>
      <c r="Q102" s="8">
        <v>35</v>
      </c>
      <c r="U102" s="12"/>
    </row>
    <row r="103" spans="1:21" ht="12.75">
      <c r="A103" s="8"/>
      <c r="E103" s="8"/>
      <c r="I103" s="8"/>
      <c r="M103" s="8"/>
      <c r="Q103" s="8"/>
      <c r="U103" s="12"/>
    </row>
    <row r="104" spans="1:21" ht="12.75">
      <c r="A104" s="8"/>
      <c r="E104" s="8"/>
      <c r="I104" s="8"/>
      <c r="M104" s="8"/>
      <c r="Q104" s="8"/>
      <c r="U104" s="12" t="s">
        <v>0</v>
      </c>
    </row>
    <row r="105" spans="1:21" ht="12.75">
      <c r="A105" s="8"/>
      <c r="E105" s="8"/>
      <c r="I105" s="8"/>
      <c r="M105" s="8"/>
      <c r="Q105" s="8"/>
      <c r="U105" s="12"/>
    </row>
    <row r="106" spans="1:21" ht="12.75">
      <c r="A106" s="8"/>
      <c r="E106" s="8"/>
      <c r="I106" s="8"/>
      <c r="M106" s="8"/>
      <c r="Q106" s="8"/>
      <c r="U106" s="12"/>
    </row>
    <row r="107" spans="1:21" ht="12.75">
      <c r="A107" s="8"/>
      <c r="E107" s="8"/>
      <c r="I107" s="8"/>
      <c r="M107" s="8"/>
      <c r="Q107" s="8"/>
      <c r="U107" s="12"/>
    </row>
    <row r="108" spans="1:21" ht="12.75">
      <c r="A108" s="8"/>
      <c r="E108" s="8"/>
      <c r="I108" s="8"/>
      <c r="M108" s="8"/>
      <c r="Q108" s="8"/>
      <c r="U108" s="12"/>
    </row>
    <row r="109" spans="1:21" ht="12.75">
      <c r="A109" s="8"/>
      <c r="E109" s="8"/>
      <c r="I109" s="8"/>
      <c r="M109" s="8"/>
      <c r="Q109" s="8"/>
      <c r="U109" s="12"/>
    </row>
    <row r="110" spans="1:21" ht="12.75">
      <c r="A110" s="8"/>
      <c r="E110" s="8"/>
      <c r="I110" s="8"/>
      <c r="M110" s="8"/>
      <c r="Q110" s="8"/>
      <c r="U110" s="12"/>
    </row>
    <row r="111" spans="1:21" ht="12.75">
      <c r="A111" s="8"/>
      <c r="E111" s="8"/>
      <c r="I111" s="8"/>
      <c r="M111" s="8"/>
      <c r="Q111" s="8"/>
      <c r="U111" s="12"/>
    </row>
    <row r="112" spans="1:21" ht="12.75">
      <c r="A112" s="8"/>
      <c r="E112" s="8"/>
      <c r="I112" s="8"/>
      <c r="M112" s="8"/>
      <c r="Q112" s="8"/>
      <c r="U112" s="12" t="s">
        <v>0</v>
      </c>
    </row>
    <row r="113" spans="1:21" ht="12.75">
      <c r="A113" s="8"/>
      <c r="E113" s="8"/>
      <c r="I113" s="8"/>
      <c r="M113" s="8"/>
      <c r="Q113" s="8"/>
      <c r="U113" s="12"/>
    </row>
    <row r="114" spans="1:21" ht="12.75">
      <c r="A114" s="8"/>
      <c r="C114" s="22" t="s">
        <v>32</v>
      </c>
      <c r="D114" s="22"/>
      <c r="E114" s="21"/>
      <c r="F114" s="22"/>
      <c r="G114" s="22" t="s">
        <v>33</v>
      </c>
      <c r="H114" s="22"/>
      <c r="I114" s="21"/>
      <c r="J114" s="22"/>
      <c r="K114" s="22" t="s">
        <v>34</v>
      </c>
      <c r="L114" s="22"/>
      <c r="M114" s="21"/>
      <c r="N114" s="22"/>
      <c r="O114" s="22" t="s">
        <v>35</v>
      </c>
      <c r="P114" s="22"/>
      <c r="Q114" s="21"/>
      <c r="R114" s="22"/>
      <c r="S114" s="22" t="s">
        <v>36</v>
      </c>
      <c r="U114" s="12"/>
    </row>
    <row r="115" spans="1:21" ht="12.75">
      <c r="A115" s="8"/>
      <c r="B115" s="18"/>
      <c r="C115" s="18"/>
      <c r="D115" s="5"/>
      <c r="E115" s="9"/>
      <c r="F115" s="18"/>
      <c r="G115" s="18"/>
      <c r="H115" s="5"/>
      <c r="I115" s="9"/>
      <c r="J115" s="18"/>
      <c r="K115" s="18"/>
      <c r="L115" s="5"/>
      <c r="M115" s="9"/>
      <c r="N115" s="18"/>
      <c r="O115" s="18"/>
      <c r="P115" s="5"/>
      <c r="Q115" s="9"/>
      <c r="R115" s="18"/>
      <c r="S115" s="18"/>
      <c r="U115" s="12"/>
    </row>
    <row r="116" spans="1:21" ht="12.75">
      <c r="A116" s="8"/>
      <c r="B116" s="17">
        <f>IF(B115="filosofo","¡Correcto!",IF(B115="","","¡¡¡¡No!!!!"))</f>
      </c>
      <c r="C116" s="17"/>
      <c r="D116" s="6"/>
      <c r="E116" s="10"/>
      <c r="F116" s="17">
        <f>IF(F115="pajaro","¡Correcto!",IF(F115="","","¡¡¡¡No!!!!"))</f>
      </c>
      <c r="G116" s="17"/>
      <c r="H116" s="6"/>
      <c r="I116" s="10"/>
      <c r="J116" s="17">
        <f>IF(J115="pupi","¡Correcto!",IF(J115="","","¡¡¡¡No!!!!"))</f>
      </c>
      <c r="K116" s="17"/>
      <c r="L116" s="6"/>
      <c r="M116" s="10"/>
      <c r="N116" s="17">
        <f>IF(N115="gambetita","¡Correcto!",IF(N115="","","¡¡¡¡No!!!!"))</f>
      </c>
      <c r="O116" s="17"/>
      <c r="P116" s="6"/>
      <c r="Q116" s="10"/>
      <c r="R116" s="17">
        <f>IF(R115="cabezon","¡Correcto!",IF(R115="","","¡¡¡¡No!!!!"))</f>
      </c>
      <c r="S116" s="17"/>
      <c r="U116" s="12"/>
    </row>
    <row r="117" spans="1:21" ht="12.75">
      <c r="A117" s="8"/>
      <c r="E117" s="8"/>
      <c r="I117" s="8"/>
      <c r="M117" s="8"/>
      <c r="Q117" s="8"/>
      <c r="U117" s="12"/>
    </row>
    <row r="118" spans="1:21" ht="12.75">
      <c r="A118" s="8">
        <v>36</v>
      </c>
      <c r="E118" s="8">
        <v>37</v>
      </c>
      <c r="I118" s="8">
        <v>38</v>
      </c>
      <c r="M118" s="8">
        <v>39</v>
      </c>
      <c r="Q118" s="8">
        <v>40</v>
      </c>
      <c r="U118" s="12"/>
    </row>
    <row r="119" spans="1:21" ht="12.75">
      <c r="A119" s="8"/>
      <c r="E119" s="8"/>
      <c r="I119" s="8"/>
      <c r="M119" s="8"/>
      <c r="Q119" s="8"/>
      <c r="U119" s="12"/>
    </row>
    <row r="120" spans="1:21" ht="12.75">
      <c r="A120" s="8"/>
      <c r="E120" s="8"/>
      <c r="I120" s="8"/>
      <c r="M120" s="8"/>
      <c r="Q120" s="8"/>
      <c r="U120" s="12" t="s">
        <v>0</v>
      </c>
    </row>
    <row r="121" spans="1:21" ht="12.75">
      <c r="A121" s="8"/>
      <c r="E121" s="8"/>
      <c r="I121" s="8"/>
      <c r="M121" s="8"/>
      <c r="Q121" s="8"/>
      <c r="U121" s="12"/>
    </row>
    <row r="122" spans="1:21" ht="12.75">
      <c r="A122" s="8"/>
      <c r="E122" s="8"/>
      <c r="I122" s="8"/>
      <c r="M122" s="8"/>
      <c r="Q122" s="8"/>
      <c r="U122" s="12"/>
    </row>
    <row r="123" spans="1:21" ht="12.75">
      <c r="A123" s="8"/>
      <c r="E123" s="8"/>
      <c r="I123" s="8"/>
      <c r="M123" s="8"/>
      <c r="Q123" s="8"/>
      <c r="U123" s="12"/>
    </row>
    <row r="124" spans="1:21" ht="12.75">
      <c r="A124" s="8"/>
      <c r="E124" s="8"/>
      <c r="I124" s="8"/>
      <c r="M124" s="8"/>
      <c r="Q124" s="8"/>
      <c r="U124" s="12"/>
    </row>
    <row r="125" spans="1:21" ht="12.75">
      <c r="A125" s="8"/>
      <c r="E125" s="8"/>
      <c r="I125" s="8"/>
      <c r="M125" s="8"/>
      <c r="Q125" s="8"/>
      <c r="U125" s="12"/>
    </row>
    <row r="126" spans="1:21" ht="12.75">
      <c r="A126" s="8"/>
      <c r="E126" s="8"/>
      <c r="I126" s="8"/>
      <c r="M126" s="8"/>
      <c r="Q126" s="8"/>
      <c r="U126" s="12"/>
    </row>
    <row r="127" spans="1:21" ht="12.75">
      <c r="A127" s="8"/>
      <c r="E127" s="8"/>
      <c r="I127" s="8"/>
      <c r="M127" s="8"/>
      <c r="Q127" s="8"/>
      <c r="U127" s="12"/>
    </row>
    <row r="128" spans="1:21" ht="12.75">
      <c r="A128" s="8"/>
      <c r="E128" s="8"/>
      <c r="I128" s="8"/>
      <c r="M128" s="8"/>
      <c r="Q128" s="8"/>
      <c r="U128" s="12" t="s">
        <v>0</v>
      </c>
    </row>
    <row r="129" spans="1:21" ht="12.75">
      <c r="A129" s="8"/>
      <c r="C129" s="22"/>
      <c r="D129" s="22"/>
      <c r="E129" s="21"/>
      <c r="F129" s="22"/>
      <c r="G129" s="22"/>
      <c r="H129" s="22"/>
      <c r="I129" s="21"/>
      <c r="J129" s="22"/>
      <c r="K129" s="22"/>
      <c r="L129" s="22"/>
      <c r="M129" s="21"/>
      <c r="N129" s="22"/>
      <c r="O129" s="22"/>
      <c r="P129" s="22"/>
      <c r="Q129" s="21"/>
      <c r="R129" s="22"/>
      <c r="S129" s="22"/>
      <c r="U129" s="12"/>
    </row>
    <row r="130" spans="1:21" ht="12.75">
      <c r="A130" s="8"/>
      <c r="C130" s="22" t="s">
        <v>37</v>
      </c>
      <c r="D130" s="22"/>
      <c r="E130" s="21"/>
      <c r="F130" s="22"/>
      <c r="G130" s="22" t="s">
        <v>38</v>
      </c>
      <c r="H130" s="22"/>
      <c r="I130" s="21"/>
      <c r="J130" s="22"/>
      <c r="K130" s="22" t="s">
        <v>39</v>
      </c>
      <c r="L130" s="22"/>
      <c r="M130" s="21"/>
      <c r="N130" s="22"/>
      <c r="O130" s="22" t="s">
        <v>40</v>
      </c>
      <c r="P130" s="22"/>
      <c r="Q130" s="21"/>
      <c r="R130" s="22"/>
      <c r="S130" s="22" t="s">
        <v>41</v>
      </c>
      <c r="U130" s="12"/>
    </row>
    <row r="131" spans="1:21" ht="12.75">
      <c r="A131" s="8"/>
      <c r="B131" s="18"/>
      <c r="C131" s="18"/>
      <c r="D131" s="5"/>
      <c r="E131" s="9"/>
      <c r="F131" s="18"/>
      <c r="G131" s="18"/>
      <c r="H131" s="5"/>
      <c r="I131" s="9"/>
      <c r="J131" s="18"/>
      <c r="K131" s="18"/>
      <c r="L131" s="5"/>
      <c r="M131" s="9"/>
      <c r="N131" s="18"/>
      <c r="O131" s="18"/>
      <c r="P131" s="5"/>
      <c r="Q131" s="9"/>
      <c r="R131" s="18"/>
      <c r="S131" s="18"/>
      <c r="U131" s="12"/>
    </row>
    <row r="132" spans="1:21" ht="12.75">
      <c r="A132" s="8"/>
      <c r="B132" s="17">
        <f>IF(B131="loco","¡Correcto!",IF(B131="","","¡¡¡¡No!!!!"))</f>
      </c>
      <c r="C132" s="17"/>
      <c r="D132" s="6"/>
      <c r="E132" s="10"/>
      <c r="F132" s="17">
        <f>IF(F131="boquita","¡Correcto!",IF(F131="","","¡¡¡¡No!!!!"))</f>
      </c>
      <c r="G132" s="17"/>
      <c r="H132" s="6"/>
      <c r="I132" s="10"/>
      <c r="J132" s="17">
        <f>IF(J131="raton","¡Correcto!",IF(J131="","","¡¡¡¡No!!!!"))</f>
      </c>
      <c r="K132" s="17"/>
      <c r="L132" s="6"/>
      <c r="M132" s="10"/>
      <c r="N132" s="17">
        <f>IF(N131="cuchu","¡Correcto!",IF(N131="","","¡¡¡¡No!!!!"))</f>
      </c>
      <c r="O132" s="17"/>
      <c r="P132" s="6"/>
      <c r="Q132" s="10"/>
      <c r="R132" s="17">
        <f>IF(R131="lechuga","¡Correcto!",IF(R131="","","¡¡¡¡No!!!!"))</f>
      </c>
      <c r="S132" s="17"/>
      <c r="U132" s="12"/>
    </row>
    <row r="133" spans="1:21" ht="12.75">
      <c r="A133" s="8"/>
      <c r="B133" s="3"/>
      <c r="E133" s="8"/>
      <c r="I133" s="8"/>
      <c r="M133" s="8"/>
      <c r="Q133" s="8"/>
      <c r="U133" s="12"/>
    </row>
    <row r="134" spans="1:21" ht="12.75">
      <c r="A134" s="8">
        <v>41</v>
      </c>
      <c r="E134" s="8">
        <v>42</v>
      </c>
      <c r="I134" s="8">
        <v>43</v>
      </c>
      <c r="M134" s="8">
        <v>44</v>
      </c>
      <c r="Q134" s="8">
        <v>45</v>
      </c>
      <c r="U134" s="12"/>
    </row>
    <row r="135" spans="1:21" ht="12.75">
      <c r="A135" s="8"/>
      <c r="E135" s="8"/>
      <c r="I135" s="8"/>
      <c r="M135" s="8"/>
      <c r="Q135" s="8"/>
      <c r="U135" s="12"/>
    </row>
    <row r="136" spans="1:21" ht="12.75">
      <c r="A136" s="8"/>
      <c r="E136" s="8"/>
      <c r="I136" s="8"/>
      <c r="M136" s="8"/>
      <c r="Q136" s="8"/>
      <c r="U136" s="12" t="s">
        <v>0</v>
      </c>
    </row>
    <row r="137" spans="1:21" ht="12.75">
      <c r="A137" s="8"/>
      <c r="E137" s="8"/>
      <c r="I137" s="8"/>
      <c r="M137" s="8"/>
      <c r="Q137" s="8"/>
      <c r="U137" s="12"/>
    </row>
    <row r="138" spans="1:21" ht="12.75">
      <c r="A138" s="8"/>
      <c r="E138" s="8"/>
      <c r="I138" s="8"/>
      <c r="M138" s="8"/>
      <c r="Q138" s="8"/>
      <c r="U138" s="12"/>
    </row>
    <row r="139" spans="1:21" ht="12.75">
      <c r="A139" s="8"/>
      <c r="E139" s="8"/>
      <c r="I139" s="8"/>
      <c r="M139" s="8"/>
      <c r="Q139" s="8"/>
      <c r="U139" s="12"/>
    </row>
    <row r="140" spans="1:21" ht="12.75">
      <c r="A140" s="8"/>
      <c r="E140" s="8"/>
      <c r="I140" s="8"/>
      <c r="M140" s="8"/>
      <c r="Q140" s="8"/>
      <c r="U140" s="12"/>
    </row>
    <row r="141" spans="1:21" ht="12.75">
      <c r="A141" s="8"/>
      <c r="E141" s="8"/>
      <c r="I141" s="8"/>
      <c r="M141" s="8"/>
      <c r="Q141" s="8"/>
      <c r="U141" s="12"/>
    </row>
    <row r="142" spans="1:21" ht="12.75">
      <c r="A142" s="8"/>
      <c r="E142" s="8"/>
      <c r="I142" s="8"/>
      <c r="M142" s="8"/>
      <c r="Q142" s="8"/>
      <c r="U142" s="12"/>
    </row>
    <row r="143" spans="1:21" ht="12.75">
      <c r="A143" s="8"/>
      <c r="E143" s="8"/>
      <c r="I143" s="8"/>
      <c r="M143" s="8"/>
      <c r="Q143" s="8"/>
      <c r="U143" s="12"/>
    </row>
    <row r="144" spans="1:21" ht="12.75">
      <c r="A144" s="8"/>
      <c r="E144" s="8"/>
      <c r="I144" s="8"/>
      <c r="M144" s="8"/>
      <c r="Q144" s="8"/>
      <c r="U144" s="12" t="s">
        <v>0</v>
      </c>
    </row>
    <row r="145" spans="1:21" ht="12.75">
      <c r="A145" s="8"/>
      <c r="E145" s="8"/>
      <c r="I145" s="8"/>
      <c r="M145" s="8"/>
      <c r="Q145" s="8"/>
      <c r="U145" s="12"/>
    </row>
    <row r="146" spans="1:21" ht="12.75">
      <c r="A146" s="8"/>
      <c r="B146" s="22"/>
      <c r="C146" s="22" t="s">
        <v>42</v>
      </c>
      <c r="D146" s="22"/>
      <c r="E146" s="21"/>
      <c r="F146" s="22"/>
      <c r="G146" s="22" t="s">
        <v>43</v>
      </c>
      <c r="H146" s="22"/>
      <c r="I146" s="21"/>
      <c r="J146" s="22"/>
      <c r="K146" s="22" t="s">
        <v>44</v>
      </c>
      <c r="L146" s="22"/>
      <c r="M146" s="21"/>
      <c r="N146" s="22"/>
      <c r="O146" s="22" t="s">
        <v>45</v>
      </c>
      <c r="P146" s="22"/>
      <c r="Q146" s="21"/>
      <c r="R146" s="22"/>
      <c r="S146" s="22" t="s">
        <v>46</v>
      </c>
      <c r="U146" s="12"/>
    </row>
    <row r="147" spans="1:21" ht="12.75">
      <c r="A147" s="8"/>
      <c r="B147" s="18"/>
      <c r="C147" s="18"/>
      <c r="D147" s="5"/>
      <c r="E147" s="9"/>
      <c r="F147" s="19"/>
      <c r="G147" s="19"/>
      <c r="H147" s="5"/>
      <c r="I147" s="9"/>
      <c r="J147" s="18"/>
      <c r="K147" s="18"/>
      <c r="L147" s="5"/>
      <c r="M147" s="9"/>
      <c r="N147" s="18"/>
      <c r="O147" s="18"/>
      <c r="P147" s="5"/>
      <c r="Q147" s="9"/>
      <c r="R147" s="18"/>
      <c r="S147" s="18"/>
      <c r="U147" s="12"/>
    </row>
    <row r="148" spans="1:21" ht="12.75">
      <c r="A148" s="8"/>
      <c r="B148" s="17">
        <f>IF(B147="turu","¡Correcto!",IF(B147="","","¡¡¡¡No!!!!"))</f>
      </c>
      <c r="C148" s="17"/>
      <c r="D148" s="6"/>
      <c r="E148" s="10"/>
      <c r="F148" s="17">
        <f>IF(F147="flaco","¡Correcto!",IF(F147="","","¡¡¡¡No!!!!"))</f>
      </c>
      <c r="G148" s="17"/>
      <c r="H148" s="6"/>
      <c r="I148" s="10"/>
      <c r="J148" s="17">
        <f>IF(J147="cabezon","¡Correcto!",IF(J147="","","¡¡¡¡No!!!!"))</f>
      </c>
      <c r="K148" s="17"/>
      <c r="L148" s="6"/>
      <c r="M148" s="10"/>
      <c r="N148" s="17">
        <f>IF(N147="indiecito","¡Correcto!",IF(N147="","","¡¡¡¡No!!!!"))</f>
      </c>
      <c r="O148" s="17"/>
      <c r="P148" s="6"/>
      <c r="Q148" s="10"/>
      <c r="R148" s="17">
        <f>IF(R147="jabo","¡Correcto!",IF(R147="","","¡¡¡¡No!!!!"))</f>
      </c>
      <c r="S148" s="17"/>
      <c r="U148" s="12"/>
    </row>
    <row r="149" spans="1:21" ht="12.75">
      <c r="A149" s="8"/>
      <c r="E149" s="8"/>
      <c r="F149" s="3"/>
      <c r="I149" s="8"/>
      <c r="M149" s="8"/>
      <c r="Q149" s="8"/>
      <c r="U149" s="12"/>
    </row>
    <row r="150" spans="1:21" ht="12.75">
      <c r="A150" s="8">
        <v>46</v>
      </c>
      <c r="E150" s="8">
        <v>47</v>
      </c>
      <c r="I150" s="8">
        <v>48</v>
      </c>
      <c r="M150" s="8">
        <v>49</v>
      </c>
      <c r="Q150" s="8">
        <v>50</v>
      </c>
      <c r="U150" s="12"/>
    </row>
    <row r="151" spans="1:21" ht="12.75">
      <c r="A151" s="8"/>
      <c r="E151" s="8"/>
      <c r="I151" s="8"/>
      <c r="M151" s="8"/>
      <c r="Q151" s="8"/>
      <c r="U151" s="12"/>
    </row>
    <row r="152" spans="1:21" ht="12.75">
      <c r="A152" s="8"/>
      <c r="E152" s="8"/>
      <c r="I152" s="8"/>
      <c r="M152" s="8"/>
      <c r="Q152" s="8"/>
      <c r="U152" s="12" t="s">
        <v>0</v>
      </c>
    </row>
    <row r="153" spans="1:21" ht="12.75">
      <c r="A153" s="8"/>
      <c r="E153" s="8"/>
      <c r="I153" s="8"/>
      <c r="M153" s="8"/>
      <c r="Q153" s="8"/>
      <c r="U153" s="12"/>
    </row>
    <row r="154" spans="1:21" ht="12.75">
      <c r="A154" s="8"/>
      <c r="E154" s="8"/>
      <c r="I154" s="8"/>
      <c r="M154" s="8"/>
      <c r="Q154" s="8"/>
      <c r="U154" s="12"/>
    </row>
    <row r="155" spans="1:21" ht="12.75">
      <c r="A155" s="8"/>
      <c r="E155" s="8"/>
      <c r="I155" s="8"/>
      <c r="M155" s="8"/>
      <c r="Q155" s="8"/>
      <c r="U155" s="12"/>
    </row>
    <row r="156" spans="1:21" ht="12.75">
      <c r="A156" s="8"/>
      <c r="E156" s="8"/>
      <c r="I156" s="8"/>
      <c r="M156" s="8"/>
      <c r="Q156" s="8"/>
      <c r="U156" s="12"/>
    </row>
    <row r="157" spans="1:21" ht="12.75">
      <c r="A157" s="8"/>
      <c r="E157" s="8"/>
      <c r="I157" s="8"/>
      <c r="M157" s="8"/>
      <c r="Q157" s="8"/>
      <c r="U157" s="12"/>
    </row>
    <row r="158" spans="1:21" ht="12.75">
      <c r="A158" s="8"/>
      <c r="E158" s="8"/>
      <c r="I158" s="8"/>
      <c r="M158" s="8"/>
      <c r="Q158" s="8"/>
      <c r="U158" s="12"/>
    </row>
    <row r="159" spans="1:21" ht="12.75">
      <c r="A159" s="8"/>
      <c r="E159" s="8"/>
      <c r="I159" s="8"/>
      <c r="M159" s="8"/>
      <c r="Q159" s="8"/>
      <c r="U159" s="12"/>
    </row>
    <row r="160" spans="1:21" ht="12.75">
      <c r="A160" s="8"/>
      <c r="E160" s="8"/>
      <c r="I160" s="8"/>
      <c r="M160" s="8"/>
      <c r="Q160" s="8"/>
      <c r="U160" s="12" t="s">
        <v>0</v>
      </c>
    </row>
    <row r="161" spans="1:21" ht="12.75">
      <c r="A161" s="8"/>
      <c r="E161" s="8"/>
      <c r="I161" s="8"/>
      <c r="M161" s="8"/>
      <c r="Q161" s="8"/>
      <c r="U161" s="12"/>
    </row>
    <row r="162" spans="1:21" ht="12.75">
      <c r="A162" s="8"/>
      <c r="B162" s="22"/>
      <c r="C162" s="22" t="s">
        <v>47</v>
      </c>
      <c r="D162" s="22"/>
      <c r="E162" s="21"/>
      <c r="F162" s="22"/>
      <c r="G162" s="22" t="s">
        <v>48</v>
      </c>
      <c r="H162" s="22"/>
      <c r="I162" s="21"/>
      <c r="J162" s="22"/>
      <c r="K162" s="22" t="s">
        <v>21</v>
      </c>
      <c r="L162" s="22"/>
      <c r="M162" s="21"/>
      <c r="N162" s="22"/>
      <c r="O162" s="22" t="s">
        <v>49</v>
      </c>
      <c r="Q162" s="8"/>
      <c r="S162" s="22" t="s">
        <v>88</v>
      </c>
      <c r="U162" s="12"/>
    </row>
    <row r="163" spans="1:21" ht="12.75">
      <c r="A163" s="8"/>
      <c r="B163" s="18"/>
      <c r="C163" s="18"/>
      <c r="D163" s="5"/>
      <c r="E163" s="9"/>
      <c r="F163" s="18"/>
      <c r="G163" s="18"/>
      <c r="H163" s="5"/>
      <c r="I163" s="9"/>
      <c r="J163" s="18"/>
      <c r="K163" s="18"/>
      <c r="L163" s="5"/>
      <c r="M163" s="9"/>
      <c r="N163" s="18"/>
      <c r="O163" s="18"/>
      <c r="P163" s="5"/>
      <c r="Q163" s="9"/>
      <c r="R163" s="18"/>
      <c r="S163" s="18"/>
      <c r="U163" s="12"/>
    </row>
    <row r="164" spans="1:21" ht="12.75">
      <c r="A164" s="8"/>
      <c r="B164" s="17">
        <f>IF(B163="tito","¡Correcto!",IF(B163="","","¡¡¡¡No!!!!"))</f>
      </c>
      <c r="C164" s="17"/>
      <c r="D164" s="6"/>
      <c r="E164" s="10"/>
      <c r="F164" s="17">
        <f>IF(F163="toto","¡Correcto!",IF(F163="","","¡¡¡¡No!!!!"))</f>
      </c>
      <c r="G164" s="17"/>
      <c r="H164" s="6"/>
      <c r="I164" s="10"/>
      <c r="J164" s="17">
        <f>IF(J163="kili","¡Correcto!",IF(J163="kyli","¡Correcto!",IF(J163="kily","¡Correcto!",IF(J163="kyly","¡Correcto!",IF(J163="","","¡¡¡¡No!!!!")))))</f>
      </c>
      <c r="K164" s="17"/>
      <c r="L164" s="6"/>
      <c r="M164" s="10"/>
      <c r="N164" s="17">
        <f>IF(N163="negro","¡Correcto!",IF(N163="","","¡¡¡¡No!!!!"))</f>
      </c>
      <c r="O164" s="17"/>
      <c r="P164" s="6"/>
      <c r="Q164" s="10"/>
      <c r="R164" s="17">
        <f>IF(R163="narigon","¡Correcto!",IF(R163="","","¡¡¡¡No!!!!"))</f>
      </c>
      <c r="S164" s="17"/>
      <c r="U164" s="12"/>
    </row>
    <row r="165" spans="1:21" ht="12.75">
      <c r="A165" s="8"/>
      <c r="E165" s="8"/>
      <c r="I165" s="8"/>
      <c r="M165" s="8"/>
      <c r="Q165" s="8"/>
      <c r="U165" s="12"/>
    </row>
    <row r="166" spans="1:21" ht="12.75">
      <c r="A166" s="8">
        <v>51</v>
      </c>
      <c r="E166" s="8">
        <v>52</v>
      </c>
      <c r="I166" s="8">
        <v>53</v>
      </c>
      <c r="M166" s="8">
        <v>54</v>
      </c>
      <c r="Q166" s="8">
        <v>55</v>
      </c>
      <c r="U166" s="12"/>
    </row>
    <row r="167" spans="1:21" ht="12.75">
      <c r="A167" s="8"/>
      <c r="E167" s="8"/>
      <c r="I167" s="8"/>
      <c r="M167" s="8"/>
      <c r="Q167" s="8"/>
      <c r="U167" s="12"/>
    </row>
    <row r="168" spans="1:21" ht="12.75">
      <c r="A168" s="8"/>
      <c r="E168" s="8"/>
      <c r="I168" s="8"/>
      <c r="M168" s="8"/>
      <c r="Q168" s="8"/>
      <c r="U168" s="12" t="s">
        <v>0</v>
      </c>
    </row>
    <row r="169" spans="1:21" ht="12.75">
      <c r="A169" s="8"/>
      <c r="E169" s="8"/>
      <c r="I169" s="8"/>
      <c r="M169" s="8"/>
      <c r="Q169" s="8"/>
      <c r="U169" s="12"/>
    </row>
    <row r="170" spans="1:21" ht="12.75">
      <c r="A170" s="8"/>
      <c r="E170" s="8"/>
      <c r="I170" s="8"/>
      <c r="M170" s="8"/>
      <c r="Q170" s="8"/>
      <c r="U170" s="12"/>
    </row>
    <row r="171" spans="1:21" ht="12.75">
      <c r="A171" s="8"/>
      <c r="E171" s="8"/>
      <c r="I171" s="8"/>
      <c r="M171" s="8"/>
      <c r="Q171" s="8"/>
      <c r="U171" s="12"/>
    </row>
    <row r="172" spans="1:21" ht="12.75">
      <c r="A172" s="8"/>
      <c r="E172" s="8"/>
      <c r="I172" s="8"/>
      <c r="M172" s="8"/>
      <c r="Q172" s="8"/>
      <c r="U172" s="12"/>
    </row>
    <row r="173" spans="1:21" ht="12.75">
      <c r="A173" s="8"/>
      <c r="E173" s="8"/>
      <c r="I173" s="8"/>
      <c r="M173" s="8"/>
      <c r="Q173" s="8"/>
      <c r="U173" s="12"/>
    </row>
    <row r="174" spans="1:21" ht="12.75">
      <c r="A174" s="8"/>
      <c r="E174" s="8"/>
      <c r="I174" s="8"/>
      <c r="M174" s="8"/>
      <c r="Q174" s="8"/>
      <c r="U174" s="12"/>
    </row>
    <row r="175" spans="1:21" ht="12.75">
      <c r="A175" s="8"/>
      <c r="E175" s="8"/>
      <c r="I175" s="8"/>
      <c r="M175" s="8"/>
      <c r="Q175" s="8"/>
      <c r="U175" s="12"/>
    </row>
    <row r="176" spans="1:21" ht="12.75">
      <c r="A176" s="8"/>
      <c r="E176" s="8"/>
      <c r="I176" s="8"/>
      <c r="M176" s="8"/>
      <c r="Q176" s="8"/>
      <c r="U176" s="12" t="s">
        <v>0</v>
      </c>
    </row>
    <row r="177" spans="1:21" ht="12.75">
      <c r="A177" s="8"/>
      <c r="E177" s="8"/>
      <c r="I177" s="8"/>
      <c r="M177" s="8"/>
      <c r="Q177" s="8"/>
      <c r="U177" s="12"/>
    </row>
    <row r="178" spans="1:21" ht="12.75">
      <c r="A178" s="8"/>
      <c r="C178" s="22" t="s">
        <v>52</v>
      </c>
      <c r="D178" s="22"/>
      <c r="E178" s="21"/>
      <c r="F178" s="22"/>
      <c r="G178" s="22" t="s">
        <v>89</v>
      </c>
      <c r="H178" s="22"/>
      <c r="I178" s="21"/>
      <c r="J178" s="22"/>
      <c r="K178" s="22" t="s">
        <v>50</v>
      </c>
      <c r="L178" s="22"/>
      <c r="M178" s="21"/>
      <c r="N178" s="22"/>
      <c r="O178" s="22" t="s">
        <v>15</v>
      </c>
      <c r="P178" s="22"/>
      <c r="Q178" s="21"/>
      <c r="R178" s="22"/>
      <c r="S178" s="22" t="s">
        <v>51</v>
      </c>
      <c r="U178" s="12"/>
    </row>
    <row r="179" spans="1:21" ht="12.75">
      <c r="A179" s="8"/>
      <c r="B179" s="18"/>
      <c r="C179" s="18"/>
      <c r="D179" s="5"/>
      <c r="E179" s="9"/>
      <c r="F179" s="18"/>
      <c r="G179" s="18"/>
      <c r="H179" s="5"/>
      <c r="I179" s="9"/>
      <c r="J179" s="18"/>
      <c r="K179" s="18"/>
      <c r="L179" s="5"/>
      <c r="M179" s="9"/>
      <c r="N179" s="18"/>
      <c r="O179" s="18"/>
      <c r="P179" s="5"/>
      <c r="Q179" s="9"/>
      <c r="R179" s="18"/>
      <c r="S179" s="18"/>
      <c r="U179" s="12"/>
    </row>
    <row r="180" spans="1:21" ht="12.75">
      <c r="A180" s="8"/>
      <c r="B180" s="17">
        <f>IF(B179="araña negra","¡Correcto!",IF(B179="","","¡¡¡¡No!!!!"))</f>
      </c>
      <c r="C180" s="17"/>
      <c r="D180" s="6"/>
      <c r="E180" s="10"/>
      <c r="F180" s="17">
        <f>IF(F179="kaiser","¡Correcto!",IF(F179="","","¡¡¡¡No!!!!"))</f>
      </c>
      <c r="G180" s="17"/>
      <c r="H180" s="6"/>
      <c r="I180" s="10"/>
      <c r="J180" s="17">
        <f>IF(J179="Perla","¡Correcto!",IF(J179="","","¡¡¡¡No!!!!"))</f>
      </c>
      <c r="K180" s="17"/>
      <c r="L180" s="6"/>
      <c r="M180" s="10"/>
      <c r="N180" s="17">
        <f>IF(N179="cai","¡Correcto!",IF(N179="","","¡¡¡¡No!!!!"))</f>
      </c>
      <c r="O180" s="17"/>
      <c r="P180" s="6"/>
      <c r="Q180" s="10"/>
      <c r="R180" s="17">
        <f>IF(R179="caño","¡Correcto!",IF(R179="","","¡¡¡¡No!!!!"))</f>
      </c>
      <c r="S180" s="17"/>
      <c r="U180" s="12"/>
    </row>
    <row r="181" spans="1:21" ht="12.75">
      <c r="A181" s="8"/>
      <c r="E181" s="8"/>
      <c r="I181" s="8"/>
      <c r="M181" s="8"/>
      <c r="Q181" s="8"/>
      <c r="U181" s="12"/>
    </row>
    <row r="182" spans="1:21" ht="12.75">
      <c r="A182" s="8">
        <v>56</v>
      </c>
      <c r="E182" s="8">
        <v>57</v>
      </c>
      <c r="I182" s="8">
        <v>58</v>
      </c>
      <c r="M182" s="8">
        <v>59</v>
      </c>
      <c r="Q182" s="8">
        <v>60</v>
      </c>
      <c r="U182" s="12"/>
    </row>
    <row r="183" spans="1:21" ht="12.75">
      <c r="A183" s="8"/>
      <c r="E183" s="8"/>
      <c r="I183" s="8"/>
      <c r="M183" s="8"/>
      <c r="Q183" s="8"/>
      <c r="U183" s="12"/>
    </row>
    <row r="184" spans="1:21" ht="12.75">
      <c r="A184" s="8"/>
      <c r="E184" s="8"/>
      <c r="I184" s="8"/>
      <c r="M184" s="8"/>
      <c r="Q184" s="8"/>
      <c r="U184" s="12" t="s">
        <v>0</v>
      </c>
    </row>
    <row r="185" spans="1:21" ht="12.75">
      <c r="A185" s="8"/>
      <c r="E185" s="8"/>
      <c r="I185" s="8"/>
      <c r="M185" s="8"/>
      <c r="Q185" s="8"/>
      <c r="U185" s="12"/>
    </row>
    <row r="186" spans="1:21" ht="12.75">
      <c r="A186" s="8"/>
      <c r="E186" s="8"/>
      <c r="I186" s="8"/>
      <c r="M186" s="8"/>
      <c r="Q186" s="8"/>
      <c r="U186" s="12"/>
    </row>
    <row r="187" spans="1:21" ht="12.75">
      <c r="A187" s="8"/>
      <c r="E187" s="8"/>
      <c r="I187" s="8"/>
      <c r="M187" s="8"/>
      <c r="Q187" s="8"/>
      <c r="U187" s="12"/>
    </row>
    <row r="188" spans="1:21" ht="12.75">
      <c r="A188" s="8"/>
      <c r="E188" s="8"/>
      <c r="I188" s="8"/>
      <c r="M188" s="8"/>
      <c r="Q188" s="8"/>
      <c r="U188" s="12"/>
    </row>
    <row r="189" spans="1:21" ht="12.75">
      <c r="A189" s="8"/>
      <c r="E189" s="8"/>
      <c r="I189" s="8"/>
      <c r="M189" s="8"/>
      <c r="Q189" s="8"/>
      <c r="U189" s="12"/>
    </row>
    <row r="190" spans="1:21" ht="12.75">
      <c r="A190" s="8"/>
      <c r="E190" s="8"/>
      <c r="I190" s="8"/>
      <c r="M190" s="8"/>
      <c r="Q190" s="8"/>
      <c r="U190" s="12"/>
    </row>
    <row r="191" spans="1:21" ht="12.75">
      <c r="A191" s="8"/>
      <c r="E191" s="8"/>
      <c r="I191" s="8"/>
      <c r="M191" s="8"/>
      <c r="Q191" s="8"/>
      <c r="U191" s="12"/>
    </row>
    <row r="192" spans="1:21" ht="12.75">
      <c r="A192" s="8"/>
      <c r="E192" s="8"/>
      <c r="I192" s="8"/>
      <c r="M192" s="8"/>
      <c r="Q192" s="8"/>
      <c r="U192" s="12" t="s">
        <v>0</v>
      </c>
    </row>
    <row r="193" spans="1:21" ht="12.75">
      <c r="A193" s="8"/>
      <c r="E193" s="8"/>
      <c r="I193" s="8"/>
      <c r="M193" s="8"/>
      <c r="Q193" s="8"/>
      <c r="U193" s="12"/>
    </row>
    <row r="194" spans="1:21" ht="12.75">
      <c r="A194" s="8"/>
      <c r="C194" s="22" t="s">
        <v>53</v>
      </c>
      <c r="D194" s="22"/>
      <c r="E194" s="21"/>
      <c r="F194" s="22"/>
      <c r="G194" s="22" t="s">
        <v>54</v>
      </c>
      <c r="H194" s="22"/>
      <c r="I194" s="21"/>
      <c r="J194" s="22"/>
      <c r="K194" s="22" t="s">
        <v>90</v>
      </c>
      <c r="L194" s="22"/>
      <c r="M194" s="21"/>
      <c r="N194" s="22"/>
      <c r="O194" s="22" t="s">
        <v>55</v>
      </c>
      <c r="P194" s="22"/>
      <c r="Q194" s="21"/>
      <c r="R194" s="22"/>
      <c r="S194" s="22" t="s">
        <v>56</v>
      </c>
      <c r="U194" s="12"/>
    </row>
    <row r="195" spans="1:21" ht="12.75">
      <c r="A195" s="8"/>
      <c r="B195" s="18"/>
      <c r="C195" s="18"/>
      <c r="D195" s="5"/>
      <c r="E195" s="9"/>
      <c r="F195" s="18"/>
      <c r="G195" s="18"/>
      <c r="H195" s="5"/>
      <c r="I195" s="9"/>
      <c r="J195" s="18"/>
      <c r="K195" s="18"/>
      <c r="L195" s="5"/>
      <c r="M195" s="9"/>
      <c r="N195" s="18"/>
      <c r="O195" s="18"/>
      <c r="P195" s="5"/>
      <c r="Q195" s="9"/>
      <c r="R195" s="18"/>
      <c r="S195" s="18"/>
      <c r="U195" s="12"/>
    </row>
    <row r="196" spans="1:21" ht="12.75">
      <c r="A196" s="8"/>
      <c r="B196" s="17">
        <f>IF(B195="bestia","¡Correcto!",IF(B195="","","¡¡¡¡No!!!!"))</f>
      </c>
      <c r="C196" s="17"/>
      <c r="D196" s="6"/>
      <c r="E196" s="10"/>
      <c r="F196" s="17">
        <f>IF(F195="buitre","¡Correcto!",IF(F195="","","¡¡¡¡No!!!!"))</f>
      </c>
      <c r="G196" s="17"/>
      <c r="H196" s="6"/>
      <c r="I196" s="10"/>
      <c r="J196" s="17">
        <f>IF(J195="gamo de dublin","¡Correcto!",IF(J195="","","¡¡¡¡No!!!!"))</f>
      </c>
      <c r="K196" s="17"/>
      <c r="L196" s="6"/>
      <c r="M196" s="10"/>
      <c r="N196" s="17">
        <f>IF(N195="juampi","¡Correcto!",IF(N195="","","¡¡¡¡No!!!!"))</f>
      </c>
      <c r="O196" s="17"/>
      <c r="P196" s="6"/>
      <c r="Q196" s="10"/>
      <c r="R196" s="17">
        <f>IF(R195="niño","¡Correcto!",IF(R195="","","¡¡¡¡No!!!!"))</f>
      </c>
      <c r="S196" s="17"/>
      <c r="U196" s="12"/>
    </row>
    <row r="197" spans="1:21" ht="12.75">
      <c r="A197" s="8"/>
      <c r="E197" s="8"/>
      <c r="I197" s="8"/>
      <c r="M197" s="8"/>
      <c r="Q197" s="8"/>
      <c r="U197" s="12"/>
    </row>
    <row r="198" spans="1:21" ht="12.75">
      <c r="A198" s="8">
        <v>61</v>
      </c>
      <c r="E198" s="8">
        <v>62</v>
      </c>
      <c r="I198" s="8">
        <v>63</v>
      </c>
      <c r="M198" s="8">
        <v>64</v>
      </c>
      <c r="Q198" s="8">
        <v>65</v>
      </c>
      <c r="U198" s="12"/>
    </row>
    <row r="199" spans="1:21" ht="12.75">
      <c r="A199" s="8"/>
      <c r="E199" s="8"/>
      <c r="I199" s="8"/>
      <c r="M199" s="8"/>
      <c r="Q199" s="8"/>
      <c r="U199" s="12"/>
    </row>
    <row r="200" spans="1:21" ht="12.75">
      <c r="A200" s="8"/>
      <c r="E200" s="8"/>
      <c r="I200" s="8"/>
      <c r="M200" s="8"/>
      <c r="Q200" s="8"/>
      <c r="U200" s="12" t="s">
        <v>0</v>
      </c>
    </row>
    <row r="201" spans="1:21" ht="12.75">
      <c r="A201" s="8"/>
      <c r="E201" s="8"/>
      <c r="I201" s="8"/>
      <c r="M201" s="8"/>
      <c r="Q201" s="8"/>
      <c r="U201" s="12"/>
    </row>
    <row r="202" spans="1:21" ht="12.75">
      <c r="A202" s="8"/>
      <c r="E202" s="8"/>
      <c r="I202" s="8"/>
      <c r="M202" s="8"/>
      <c r="Q202" s="8"/>
      <c r="U202" s="12"/>
    </row>
    <row r="203" spans="1:21" ht="12.75">
      <c r="A203" s="8"/>
      <c r="E203" s="8"/>
      <c r="I203" s="8"/>
      <c r="M203" s="8"/>
      <c r="Q203" s="8"/>
      <c r="U203" s="12"/>
    </row>
    <row r="204" spans="1:21" ht="12.75">
      <c r="A204" s="8"/>
      <c r="E204" s="8"/>
      <c r="I204" s="8"/>
      <c r="M204" s="8"/>
      <c r="Q204" s="8"/>
      <c r="U204" s="12"/>
    </row>
    <row r="205" spans="1:21" ht="12.75">
      <c r="A205" s="8"/>
      <c r="E205" s="8"/>
      <c r="I205" s="8"/>
      <c r="M205" s="8"/>
      <c r="Q205" s="8"/>
      <c r="U205" s="12"/>
    </row>
    <row r="206" spans="1:21" ht="12.75">
      <c r="A206" s="8"/>
      <c r="E206" s="8"/>
      <c r="I206" s="8"/>
      <c r="M206" s="8"/>
      <c r="Q206" s="8"/>
      <c r="U206" s="12"/>
    </row>
    <row r="207" spans="1:21" ht="12.75">
      <c r="A207" s="8"/>
      <c r="E207" s="8"/>
      <c r="I207" s="8"/>
      <c r="M207" s="8"/>
      <c r="Q207" s="8"/>
      <c r="U207" s="12"/>
    </row>
    <row r="208" spans="1:21" ht="12.75">
      <c r="A208" s="8"/>
      <c r="E208" s="8"/>
      <c r="I208" s="8"/>
      <c r="M208" s="8"/>
      <c r="Q208" s="8"/>
      <c r="U208" s="12" t="s">
        <v>0</v>
      </c>
    </row>
    <row r="209" spans="1:21" ht="12.75">
      <c r="A209" s="8"/>
      <c r="E209" s="8"/>
      <c r="I209" s="8"/>
      <c r="M209" s="8"/>
      <c r="Q209" s="8"/>
      <c r="U209" s="12"/>
    </row>
    <row r="210" spans="1:21" ht="12.75">
      <c r="A210" s="8"/>
      <c r="C210" s="22" t="s">
        <v>57</v>
      </c>
      <c r="D210" s="22"/>
      <c r="E210" s="21"/>
      <c r="F210" s="22"/>
      <c r="G210" s="22" t="s">
        <v>58</v>
      </c>
      <c r="H210" s="22"/>
      <c r="I210" s="21"/>
      <c r="J210" s="22" t="s">
        <v>91</v>
      </c>
      <c r="K210" s="22"/>
      <c r="L210" s="22"/>
      <c r="M210" s="21"/>
      <c r="N210" s="22"/>
      <c r="O210" s="22" t="s">
        <v>59</v>
      </c>
      <c r="P210" s="22"/>
      <c r="Q210" s="21"/>
      <c r="R210" s="22"/>
      <c r="S210" s="22" t="s">
        <v>60</v>
      </c>
      <c r="U210" s="12"/>
    </row>
    <row r="211" spans="1:21" ht="12.75">
      <c r="A211" s="8"/>
      <c r="B211" s="19"/>
      <c r="C211" s="19"/>
      <c r="D211" s="5"/>
      <c r="E211" s="9"/>
      <c r="F211" s="18"/>
      <c r="G211" s="18"/>
      <c r="H211" s="5"/>
      <c r="I211" s="9"/>
      <c r="J211" s="18"/>
      <c r="K211" s="18"/>
      <c r="L211" s="5"/>
      <c r="M211" s="9"/>
      <c r="N211" s="18"/>
      <c r="O211" s="18"/>
      <c r="P211" s="5"/>
      <c r="Q211" s="9"/>
      <c r="R211" s="18"/>
      <c r="S211" s="18"/>
      <c r="U211" s="12"/>
    </row>
    <row r="212" spans="1:21" ht="12.75">
      <c r="A212" s="8"/>
      <c r="B212" s="17">
        <f>IF(B211="saeta rubia","¡Correcto!",IF(B211="","","¡¡¡¡No!!!!"))</f>
      </c>
      <c r="C212" s="17"/>
      <c r="D212" s="6"/>
      <c r="E212" s="10"/>
      <c r="F212" s="17">
        <f>IF(F211="conejo","¡Correcto!",IF(F211="","","¡¡¡¡No!!!!"))</f>
      </c>
      <c r="G212" s="17"/>
      <c r="H212" s="6"/>
      <c r="I212" s="10"/>
      <c r="J212" s="17">
        <f>IF(J211="pitxitxi","¡Correcto!",IF(J211="pichichi","¡Correcto!",IF(J211="","","¡¡¡¡No!!!!")))</f>
      </c>
      <c r="K212" s="17"/>
      <c r="L212" s="6"/>
      <c r="M212" s="10"/>
      <c r="N212" s="17">
        <f>IF(N211="vasco","¡Correcto!",IF(N211="","","¡¡¡¡No!!!!"))</f>
      </c>
      <c r="O212" s="17"/>
      <c r="P212" s="6"/>
      <c r="Q212" s="10"/>
      <c r="R212" s="17">
        <f>IF(R211="matador","¡Correcto!",IF(R211="","","¡¡¡¡No!!!!"))</f>
      </c>
      <c r="S212" s="17"/>
      <c r="U212" s="12"/>
    </row>
    <row r="213" spans="1:21" ht="12.75">
      <c r="A213" s="8"/>
      <c r="E213" s="8"/>
      <c r="I213" s="8"/>
      <c r="J213" s="4"/>
      <c r="M213" s="8"/>
      <c r="Q213" s="8"/>
      <c r="U213" s="12"/>
    </row>
    <row r="214" spans="1:21" ht="12.75">
      <c r="A214" s="8">
        <v>66</v>
      </c>
      <c r="E214" s="8">
        <v>67</v>
      </c>
      <c r="I214" s="8">
        <v>68</v>
      </c>
      <c r="M214" s="8">
        <v>69</v>
      </c>
      <c r="Q214" s="8">
        <v>70</v>
      </c>
      <c r="U214" s="12"/>
    </row>
    <row r="215" spans="1:21" ht="12.75">
      <c r="A215" s="8"/>
      <c r="E215" s="8"/>
      <c r="I215" s="8"/>
      <c r="M215" s="8"/>
      <c r="Q215" s="8"/>
      <c r="U215" s="12"/>
    </row>
    <row r="216" spans="1:21" ht="12.75">
      <c r="A216" s="8"/>
      <c r="E216" s="8"/>
      <c r="I216" s="8"/>
      <c r="M216" s="8"/>
      <c r="Q216" s="8"/>
      <c r="U216" s="12" t="s">
        <v>0</v>
      </c>
    </row>
    <row r="217" spans="1:21" ht="12.75">
      <c r="A217" s="8"/>
      <c r="E217" s="8"/>
      <c r="I217" s="8"/>
      <c r="M217" s="8"/>
      <c r="Q217" s="8"/>
      <c r="U217" s="12"/>
    </row>
    <row r="218" spans="1:21" ht="12.75">
      <c r="A218" s="8"/>
      <c r="E218" s="8"/>
      <c r="I218" s="8"/>
      <c r="M218" s="8"/>
      <c r="Q218" s="8"/>
      <c r="U218" s="12"/>
    </row>
    <row r="219" spans="1:21" ht="12.75">
      <c r="A219" s="8"/>
      <c r="E219" s="8"/>
      <c r="I219" s="8"/>
      <c r="M219" s="8"/>
      <c r="Q219" s="8"/>
      <c r="U219" s="12"/>
    </row>
    <row r="220" spans="1:21" ht="12.75">
      <c r="A220" s="8"/>
      <c r="E220" s="8"/>
      <c r="I220" s="8"/>
      <c r="M220" s="8"/>
      <c r="Q220" s="8"/>
      <c r="U220" s="12"/>
    </row>
    <row r="221" spans="1:21" ht="12.75">
      <c r="A221" s="8"/>
      <c r="E221" s="8"/>
      <c r="I221" s="8"/>
      <c r="M221" s="8"/>
      <c r="Q221" s="8"/>
      <c r="U221" s="12"/>
    </row>
    <row r="222" spans="1:21" ht="12.75">
      <c r="A222" s="8"/>
      <c r="E222" s="8"/>
      <c r="I222" s="8"/>
      <c r="M222" s="8"/>
      <c r="Q222" s="8"/>
      <c r="U222" s="12"/>
    </row>
    <row r="223" spans="1:21" ht="12.75">
      <c r="A223" s="8"/>
      <c r="E223" s="8"/>
      <c r="I223" s="8"/>
      <c r="M223" s="8"/>
      <c r="Q223" s="8"/>
      <c r="U223" s="12"/>
    </row>
    <row r="224" spans="1:21" ht="12.75">
      <c r="A224" s="8"/>
      <c r="E224" s="8"/>
      <c r="I224" s="8"/>
      <c r="M224" s="8"/>
      <c r="Q224" s="8"/>
      <c r="U224" s="12" t="s">
        <v>0</v>
      </c>
    </row>
    <row r="225" spans="1:21" ht="12.75">
      <c r="A225" s="8"/>
      <c r="E225" s="8"/>
      <c r="I225" s="8"/>
      <c r="M225" s="8"/>
      <c r="Q225" s="8"/>
      <c r="U225" s="12"/>
    </row>
    <row r="226" spans="1:21" ht="12.75">
      <c r="A226" s="8"/>
      <c r="C226" s="22" t="s">
        <v>61</v>
      </c>
      <c r="D226" s="22"/>
      <c r="E226" s="21"/>
      <c r="F226" s="22"/>
      <c r="G226" s="22" t="s">
        <v>62</v>
      </c>
      <c r="H226" s="22"/>
      <c r="I226" s="21"/>
      <c r="J226" s="22"/>
      <c r="K226" s="22" t="s">
        <v>63</v>
      </c>
      <c r="L226" s="22"/>
      <c r="M226" s="21"/>
      <c r="N226" s="22" t="s">
        <v>92</v>
      </c>
      <c r="O226" s="22"/>
      <c r="P226" s="22"/>
      <c r="Q226" s="21"/>
      <c r="R226" s="22"/>
      <c r="S226" s="22" t="s">
        <v>64</v>
      </c>
      <c r="U226" s="12"/>
    </row>
    <row r="227" spans="1:21" ht="12.75">
      <c r="A227" s="8"/>
      <c r="B227" s="18"/>
      <c r="C227" s="18"/>
      <c r="D227" s="5"/>
      <c r="E227" s="9"/>
      <c r="F227" s="18"/>
      <c r="G227" s="18"/>
      <c r="H227" s="5"/>
      <c r="I227" s="9"/>
      <c r="J227" s="18"/>
      <c r="K227" s="18"/>
      <c r="L227" s="5"/>
      <c r="M227" s="9"/>
      <c r="N227" s="18"/>
      <c r="O227" s="18"/>
      <c r="P227" s="5"/>
      <c r="Q227" s="9"/>
      <c r="R227" s="18"/>
      <c r="S227" s="18"/>
      <c r="U227" s="12"/>
    </row>
    <row r="228" spans="1:21" ht="12.75">
      <c r="A228" s="8"/>
      <c r="B228" s="17">
        <f>IF(B227="sandokan","¡Correcto!",IF(B227="sandocan","¡Correcto!",IF(B227="","","¡¡¡¡No!!!!")))</f>
      </c>
      <c r="C228" s="17"/>
      <c r="D228" s="6"/>
      <c r="E228" s="10"/>
      <c r="F228" s="17">
        <f>IF(F227="pistolero","¡Correcto!",IF(F227="","","¡¡¡¡No!!!!"))</f>
      </c>
      <c r="G228" s="17"/>
      <c r="H228" s="6"/>
      <c r="I228" s="10"/>
      <c r="J228" s="17">
        <f>IF(J227="didi","¡Correcto!",IF(J227="","","¡¡¡¡No!!!!"))</f>
      </c>
      <c r="K228" s="17"/>
      <c r="L228" s="6"/>
      <c r="M228" s="10"/>
      <c r="N228" s="17">
        <f>IF(N227="guti","¡Correcto!",IF(N227="","","¡¡¡¡No!!!!"))</f>
      </c>
      <c r="O228" s="17"/>
      <c r="P228" s="6"/>
      <c r="Q228" s="10"/>
      <c r="R228" s="17">
        <f>IF(R227="txiki","¡Correcto!",IF(R227="chiqui","¡Correcto!",IF(R227="","","¡¡¡¡No!!!!")))</f>
      </c>
      <c r="S228" s="17"/>
      <c r="U228" s="12"/>
    </row>
    <row r="229" spans="1:21" ht="12.75">
      <c r="A229" s="8"/>
      <c r="E229" s="8"/>
      <c r="I229" s="8"/>
      <c r="M229" s="8"/>
      <c r="Q229" s="8"/>
      <c r="U229" s="12"/>
    </row>
    <row r="230" spans="1:21" ht="12.75">
      <c r="A230" s="8">
        <v>71</v>
      </c>
      <c r="E230" s="8">
        <v>72</v>
      </c>
      <c r="I230" s="8">
        <v>73</v>
      </c>
      <c r="M230" s="8">
        <v>74</v>
      </c>
      <c r="Q230" s="8">
        <v>75</v>
      </c>
      <c r="U230" s="12"/>
    </row>
    <row r="231" spans="1:21" ht="12.75">
      <c r="A231" s="8"/>
      <c r="E231" s="8"/>
      <c r="I231" s="8"/>
      <c r="M231" s="8"/>
      <c r="Q231" s="8"/>
      <c r="U231" s="12"/>
    </row>
    <row r="232" spans="1:21" ht="12.75">
      <c r="A232" s="8"/>
      <c r="E232" s="8"/>
      <c r="I232" s="8"/>
      <c r="M232" s="8"/>
      <c r="Q232" s="8"/>
      <c r="U232" s="12" t="s">
        <v>0</v>
      </c>
    </row>
    <row r="233" spans="1:21" ht="12.75">
      <c r="A233" s="8"/>
      <c r="E233" s="8"/>
      <c r="I233" s="8"/>
      <c r="M233" s="8"/>
      <c r="Q233" s="8"/>
      <c r="U233" s="12"/>
    </row>
    <row r="234" spans="1:21" ht="12.75">
      <c r="A234" s="8"/>
      <c r="E234" s="8"/>
      <c r="I234" s="8"/>
      <c r="M234" s="8"/>
      <c r="Q234" s="8"/>
      <c r="U234" s="12"/>
    </row>
    <row r="235" spans="1:21" ht="12.75">
      <c r="A235" s="8"/>
      <c r="E235" s="8"/>
      <c r="I235" s="8"/>
      <c r="M235" s="8"/>
      <c r="Q235" s="8"/>
      <c r="U235" s="12"/>
    </row>
    <row r="236" spans="1:21" ht="12.75">
      <c r="A236" s="8"/>
      <c r="E236" s="8"/>
      <c r="I236" s="8"/>
      <c r="M236" s="8"/>
      <c r="Q236" s="8"/>
      <c r="U236" s="12"/>
    </row>
    <row r="237" spans="1:21" ht="12.75">
      <c r="A237" s="8"/>
      <c r="E237" s="8"/>
      <c r="I237" s="8"/>
      <c r="M237" s="8"/>
      <c r="Q237" s="8"/>
      <c r="U237" s="12"/>
    </row>
    <row r="238" spans="1:21" ht="12.75">
      <c r="A238" s="8"/>
      <c r="E238" s="8"/>
      <c r="I238" s="8"/>
      <c r="M238" s="8"/>
      <c r="Q238" s="8"/>
      <c r="U238" s="12"/>
    </row>
    <row r="239" spans="1:21" ht="12.75">
      <c r="A239" s="8"/>
      <c r="E239" s="8"/>
      <c r="I239" s="8"/>
      <c r="M239" s="8"/>
      <c r="Q239" s="8"/>
      <c r="U239" s="12"/>
    </row>
    <row r="240" spans="1:21" ht="12.75">
      <c r="A240" s="8"/>
      <c r="E240" s="8"/>
      <c r="I240" s="8"/>
      <c r="M240" s="8"/>
      <c r="Q240" s="8"/>
      <c r="U240" s="12" t="s">
        <v>0</v>
      </c>
    </row>
    <row r="241" spans="1:21" ht="12.75">
      <c r="A241" s="8"/>
      <c r="E241" s="8"/>
      <c r="I241" s="8"/>
      <c r="M241" s="8"/>
      <c r="Q241" s="8"/>
      <c r="U241" s="12"/>
    </row>
    <row r="242" spans="1:21" ht="12.75">
      <c r="A242" s="8"/>
      <c r="B242" s="22"/>
      <c r="C242" s="22" t="s">
        <v>65</v>
      </c>
      <c r="D242" s="22"/>
      <c r="E242" s="21"/>
      <c r="F242" s="22"/>
      <c r="G242" s="22" t="s">
        <v>66</v>
      </c>
      <c r="H242" s="22"/>
      <c r="I242" s="21"/>
      <c r="J242" s="22"/>
      <c r="K242" s="22" t="s">
        <v>93</v>
      </c>
      <c r="L242" s="22"/>
      <c r="M242" s="21"/>
      <c r="N242" s="22"/>
      <c r="O242" s="22" t="s">
        <v>67</v>
      </c>
      <c r="P242" s="22"/>
      <c r="Q242" s="21"/>
      <c r="R242" s="22" t="s">
        <v>68</v>
      </c>
      <c r="S242" s="22"/>
      <c r="U242" s="12"/>
    </row>
    <row r="243" spans="1:21" ht="12.75">
      <c r="A243" s="8"/>
      <c r="B243" s="18"/>
      <c r="C243" s="18"/>
      <c r="D243" s="5"/>
      <c r="E243" s="9"/>
      <c r="F243" s="18"/>
      <c r="G243" s="18"/>
      <c r="H243" s="5"/>
      <c r="I243" s="9"/>
      <c r="J243" s="18"/>
      <c r="K243" s="18"/>
      <c r="L243" s="5"/>
      <c r="M243" s="9"/>
      <c r="N243" s="18"/>
      <c r="O243" s="18"/>
      <c r="P243" s="5"/>
      <c r="Q243" s="9"/>
      <c r="R243" s="18"/>
      <c r="S243" s="18"/>
      <c r="U243" s="12"/>
    </row>
    <row r="244" spans="1:21" ht="12.75">
      <c r="A244" s="8"/>
      <c r="B244" s="17">
        <f>IF(B243="cuco","¡Correcto!",IF(B243="kuko","¡Correcto!",IF(B243="","","¡¡¡¡No!!!!")))</f>
      </c>
      <c r="C244" s="17"/>
      <c r="D244" s="6"/>
      <c r="E244" s="10"/>
      <c r="F244" s="17">
        <f>IF(F243="lobo","¡Correcto!",IF(F243="","","¡¡¡¡No!!!!"))</f>
      </c>
      <c r="G244" s="17"/>
      <c r="H244" s="6"/>
      <c r="I244" s="10"/>
      <c r="J244" s="17">
        <f>IF(J243="cañoncito pum","¡Correcto!",IF(J243="cañonero","¡Correcto!",IF(J243="","","¡¡¡¡No!!!!")))</f>
      </c>
      <c r="K244" s="17"/>
      <c r="L244" s="6"/>
      <c r="M244" s="10"/>
      <c r="N244" s="17">
        <f>IF(N243="il divino","¡Correcto!",IF(N243="divino","¡Correcto!",IF(N243="il codino divino","¡Correcto!",IF(N243="codino divino","¡Correcto!",IF(N243="","","¡¡¡¡No!!!!")))))</f>
      </c>
      <c r="O244" s="17"/>
      <c r="P244" s="6"/>
      <c r="Q244" s="10"/>
      <c r="R244" s="17">
        <f>IF(R243="quinta del buitre","¡Correcto!",IF(R243="","","¡¡¡¡No!!!!"))</f>
      </c>
      <c r="S244" s="17"/>
      <c r="U244" s="12"/>
    </row>
    <row r="245" spans="1:21" ht="12.75">
      <c r="A245" s="8"/>
      <c r="E245" s="8"/>
      <c r="I245" s="8"/>
      <c r="M245" s="8"/>
      <c r="Q245" s="8"/>
      <c r="U245" s="12"/>
    </row>
    <row r="246" spans="1:21" ht="12.75">
      <c r="A246" s="8">
        <v>76</v>
      </c>
      <c r="E246" s="8">
        <v>77</v>
      </c>
      <c r="I246" s="8">
        <v>78</v>
      </c>
      <c r="M246" s="8">
        <v>79</v>
      </c>
      <c r="Q246" s="8">
        <v>80</v>
      </c>
      <c r="U246" s="12"/>
    </row>
    <row r="247" spans="1:21" ht="12.75">
      <c r="A247" s="8"/>
      <c r="E247" s="8"/>
      <c r="I247" s="8"/>
      <c r="M247" s="8"/>
      <c r="Q247" s="8"/>
      <c r="U247" s="12"/>
    </row>
    <row r="248" spans="1:21" ht="12.75">
      <c r="A248" s="8"/>
      <c r="E248" s="8"/>
      <c r="I248" s="8"/>
      <c r="M248" s="8"/>
      <c r="Q248" s="8"/>
      <c r="U248" s="12" t="s">
        <v>0</v>
      </c>
    </row>
    <row r="249" spans="1:21" ht="12.75">
      <c r="A249" s="8"/>
      <c r="E249" s="8"/>
      <c r="I249" s="8"/>
      <c r="M249" s="8"/>
      <c r="Q249" s="8"/>
      <c r="U249" s="12"/>
    </row>
    <row r="250" spans="1:21" ht="12.75">
      <c r="A250" s="8"/>
      <c r="E250" s="8"/>
      <c r="I250" s="8"/>
      <c r="M250" s="8"/>
      <c r="Q250" s="8"/>
      <c r="U250" s="12"/>
    </row>
    <row r="251" spans="1:21" ht="12.75">
      <c r="A251" s="8"/>
      <c r="E251" s="8"/>
      <c r="I251" s="8"/>
      <c r="M251" s="8"/>
      <c r="Q251" s="8"/>
      <c r="U251" s="12"/>
    </row>
    <row r="252" spans="1:21" ht="12.75">
      <c r="A252" s="8"/>
      <c r="E252" s="8"/>
      <c r="I252" s="8"/>
      <c r="M252" s="8"/>
      <c r="Q252" s="8"/>
      <c r="U252" s="12"/>
    </row>
    <row r="253" spans="1:21" ht="12.75">
      <c r="A253" s="8"/>
      <c r="E253" s="8"/>
      <c r="I253" s="8"/>
      <c r="M253" s="8"/>
      <c r="Q253" s="8"/>
      <c r="U253" s="12"/>
    </row>
    <row r="254" spans="1:21" ht="12.75">
      <c r="A254" s="8"/>
      <c r="E254" s="8"/>
      <c r="I254" s="8"/>
      <c r="M254" s="8"/>
      <c r="Q254" s="8"/>
      <c r="U254" s="12"/>
    </row>
    <row r="255" spans="1:21" ht="12.75">
      <c r="A255" s="8"/>
      <c r="E255" s="8"/>
      <c r="I255" s="8"/>
      <c r="M255" s="8"/>
      <c r="Q255" s="8"/>
      <c r="U255" s="12"/>
    </row>
    <row r="256" spans="1:21" ht="12.75">
      <c r="A256" s="8"/>
      <c r="E256" s="8"/>
      <c r="I256" s="8"/>
      <c r="M256" s="8"/>
      <c r="Q256" s="8"/>
      <c r="U256" s="12" t="s">
        <v>0</v>
      </c>
    </row>
    <row r="257" spans="1:21" ht="12.75">
      <c r="A257" s="8"/>
      <c r="E257" s="8"/>
      <c r="I257" s="8"/>
      <c r="M257" s="8"/>
      <c r="Q257" s="8"/>
      <c r="U257" s="12"/>
    </row>
    <row r="258" spans="1:21" ht="12.75">
      <c r="A258" s="8"/>
      <c r="C258" s="22" t="s">
        <v>69</v>
      </c>
      <c r="D258" s="22"/>
      <c r="E258" s="21"/>
      <c r="F258" s="22" t="s">
        <v>94</v>
      </c>
      <c r="G258" s="22"/>
      <c r="H258" s="22"/>
      <c r="I258" s="21"/>
      <c r="J258" s="22"/>
      <c r="K258" s="22" t="s">
        <v>70</v>
      </c>
      <c r="L258" s="22"/>
      <c r="M258" s="21"/>
      <c r="N258" s="22" t="s">
        <v>72</v>
      </c>
      <c r="O258" s="22"/>
      <c r="P258" s="22"/>
      <c r="Q258" s="21"/>
      <c r="R258" s="22" t="s">
        <v>71</v>
      </c>
      <c r="U258" s="12"/>
    </row>
    <row r="259" spans="1:21" ht="12.75">
      <c r="A259" s="8"/>
      <c r="B259" s="18"/>
      <c r="C259" s="18"/>
      <c r="D259" s="5"/>
      <c r="E259" s="9"/>
      <c r="F259" s="18"/>
      <c r="G259" s="18"/>
      <c r="H259" s="5"/>
      <c r="I259" s="9"/>
      <c r="J259" s="18"/>
      <c r="K259" s="18"/>
      <c r="L259" s="5"/>
      <c r="M259" s="9"/>
      <c r="N259" s="18"/>
      <c r="O259" s="18"/>
      <c r="P259" s="5"/>
      <c r="Q259" s="9"/>
      <c r="R259" s="18"/>
      <c r="S259" s="18"/>
      <c r="U259" s="12"/>
    </row>
    <row r="260" spans="1:21" ht="12.75">
      <c r="A260" s="8"/>
      <c r="B260" s="17">
        <f>IF(B259="moro","¡Correcto!",IF(B259="","","¡¡¡¡No!!!!"))</f>
      </c>
      <c r="C260" s="17"/>
      <c r="D260" s="6"/>
      <c r="E260" s="10"/>
      <c r="F260" s="17">
        <f>IF(F259="o'rey","¡Correcto!",IF(F259="o rey","¡Correcto!",IF(F259="orey","¡Correcto!",IF(F259="o'rei","¡Correcto!",IF(F259="o rei","¡Correcto!",IF(F259="orei","¡Correcto!",IF(F259="","","¡¡¡¡No!!!!")))))))</f>
      </c>
      <c r="G260" s="17"/>
      <c r="H260" s="6"/>
      <c r="I260" s="10"/>
      <c r="J260" s="17">
        <f>IF(J259="naranja mecanica","¡Correcto!",IF(J259="","","¡¡¡¡No!!!!"))</f>
      </c>
      <c r="K260" s="17"/>
      <c r="L260" s="6"/>
      <c r="M260" s="10"/>
      <c r="N260" s="17">
        <f>IF(N259="quinta del mini","¡Correcto!",IF(N259="","","¡¡¡¡No!!!!"))</f>
      </c>
      <c r="O260" s="17"/>
      <c r="P260" s="6"/>
      <c r="Q260" s="10"/>
      <c r="R260" s="17">
        <f>IF(R259="dream team","¡Correcto!",IF(R259="","","¡¡¡¡No!!!!"))</f>
      </c>
      <c r="S260" s="17"/>
      <c r="U260" s="12"/>
    </row>
    <row r="261" spans="1:21" ht="12.75">
      <c r="A261" s="8"/>
      <c r="E261" s="8"/>
      <c r="I261" s="8"/>
      <c r="M261" s="8"/>
      <c r="Q261" s="8"/>
      <c r="U261" s="12"/>
    </row>
    <row r="262" spans="1:21" ht="12.75">
      <c r="A262" s="8">
        <v>81</v>
      </c>
      <c r="E262" s="8">
        <v>82</v>
      </c>
      <c r="I262" s="8">
        <v>83</v>
      </c>
      <c r="M262" s="8">
        <v>84</v>
      </c>
      <c r="Q262" s="8">
        <v>85</v>
      </c>
      <c r="U262" s="12"/>
    </row>
    <row r="263" spans="1:21" ht="12.75">
      <c r="A263" s="8"/>
      <c r="E263" s="8"/>
      <c r="I263" s="8"/>
      <c r="M263" s="8"/>
      <c r="Q263" s="8"/>
      <c r="U263" s="12"/>
    </row>
    <row r="264" spans="1:21" ht="12.75">
      <c r="A264" s="8"/>
      <c r="E264" s="8"/>
      <c r="I264" s="8"/>
      <c r="M264" s="8"/>
      <c r="Q264" s="8"/>
      <c r="U264" s="12" t="s">
        <v>0</v>
      </c>
    </row>
    <row r="265" spans="1:21" ht="12.75">
      <c r="A265" s="8"/>
      <c r="E265" s="8"/>
      <c r="I265" s="8"/>
      <c r="M265" s="8"/>
      <c r="Q265" s="8"/>
      <c r="U265" s="12"/>
    </row>
    <row r="266" spans="1:21" ht="12.75">
      <c r="A266" s="8"/>
      <c r="E266" s="8"/>
      <c r="I266" s="8"/>
      <c r="M266" s="8"/>
      <c r="Q266" s="8"/>
      <c r="U266" s="12"/>
    </row>
    <row r="267" spans="1:21" ht="12.75">
      <c r="A267" s="8"/>
      <c r="E267" s="8"/>
      <c r="I267" s="8"/>
      <c r="M267" s="8"/>
      <c r="Q267" s="8"/>
      <c r="U267" s="12"/>
    </row>
    <row r="268" spans="1:21" ht="12.75">
      <c r="A268" s="8"/>
      <c r="E268" s="8"/>
      <c r="I268" s="8"/>
      <c r="M268" s="8"/>
      <c r="Q268" s="8"/>
      <c r="U268" s="12"/>
    </row>
    <row r="269" spans="1:21" ht="12.75">
      <c r="A269" s="8"/>
      <c r="E269" s="8"/>
      <c r="I269" s="8"/>
      <c r="M269" s="8"/>
      <c r="Q269" s="8"/>
      <c r="U269" s="12"/>
    </row>
    <row r="270" spans="1:21" ht="12.75">
      <c r="A270" s="8"/>
      <c r="E270" s="8"/>
      <c r="I270" s="8"/>
      <c r="M270" s="8"/>
      <c r="Q270" s="8"/>
      <c r="U270" s="12"/>
    </row>
    <row r="271" spans="1:21" ht="12.75">
      <c r="A271" s="8"/>
      <c r="E271" s="8"/>
      <c r="I271" s="8"/>
      <c r="M271" s="8"/>
      <c r="Q271" s="8"/>
      <c r="U271" s="12"/>
    </row>
    <row r="272" spans="1:21" ht="12.75">
      <c r="A272" s="8"/>
      <c r="E272" s="8"/>
      <c r="I272" s="8"/>
      <c r="M272" s="8"/>
      <c r="Q272" s="8"/>
      <c r="U272" s="12" t="s">
        <v>0</v>
      </c>
    </row>
    <row r="273" spans="1:21" ht="12.75">
      <c r="A273" s="8"/>
      <c r="E273" s="8"/>
      <c r="I273" s="8"/>
      <c r="M273" s="8"/>
      <c r="Q273" s="8"/>
      <c r="U273" s="12"/>
    </row>
    <row r="274" spans="1:21" ht="12.75">
      <c r="A274" s="8"/>
      <c r="B274" s="22" t="s">
        <v>95</v>
      </c>
      <c r="C274" s="22"/>
      <c r="D274" s="22"/>
      <c r="E274" s="21"/>
      <c r="F274" s="22"/>
      <c r="G274" s="22" t="s">
        <v>73</v>
      </c>
      <c r="H274" s="22"/>
      <c r="I274" s="21"/>
      <c r="J274" s="22"/>
      <c r="K274" s="22" t="s">
        <v>74</v>
      </c>
      <c r="L274" s="22"/>
      <c r="M274" s="21"/>
      <c r="N274" s="22" t="s">
        <v>97</v>
      </c>
      <c r="O274" s="22"/>
      <c r="P274" s="22"/>
      <c r="Q274" s="21"/>
      <c r="R274" s="22"/>
      <c r="S274" s="22" t="s">
        <v>75</v>
      </c>
      <c r="U274" s="12"/>
    </row>
    <row r="275" spans="1:21" ht="12.75">
      <c r="A275" s="8"/>
      <c r="B275" s="18"/>
      <c r="C275" s="18"/>
      <c r="D275" s="5"/>
      <c r="E275" s="9"/>
      <c r="F275" s="18"/>
      <c r="G275" s="18"/>
      <c r="H275" s="5"/>
      <c r="I275" s="9"/>
      <c r="J275" s="18"/>
      <c r="K275" s="18"/>
      <c r="L275" s="5"/>
      <c r="M275" s="9"/>
      <c r="N275" s="18"/>
      <c r="O275" s="18"/>
      <c r="P275" s="5"/>
      <c r="Q275" s="9"/>
      <c r="R275" s="18"/>
      <c r="S275" s="18"/>
      <c r="U275" s="12"/>
    </row>
    <row r="276" spans="1:21" ht="12.75">
      <c r="A276" s="8"/>
      <c r="B276" s="17">
        <f>IF(B275="capi","¡Correcto!",IF(B275="","","¡¡¡¡No!!!!"))</f>
      </c>
      <c r="C276" s="17"/>
      <c r="D276" s="6"/>
      <c r="E276" s="10"/>
      <c r="F276" s="17">
        <f>IF(F275="toro","¡Correcto!",IF(F275="","","¡¡¡¡No!!!!"))</f>
      </c>
      <c r="G276" s="17"/>
      <c r="H276" s="6"/>
      <c r="I276" s="10"/>
      <c r="J276" s="17">
        <f>IF(J275="jaburu","¡Correcto!",IF(J275="","","¡¡¡¡No!!!!"))</f>
      </c>
      <c r="K276" s="17"/>
      <c r="L276" s="6"/>
      <c r="M276" s="10"/>
      <c r="N276" s="17">
        <f>IF(N275="michel","¡Correcto!",IF(N275="me lo merezco","¡Correcto!",IF(N275="michel, michel, maricon","¡Correcto!",IF(N275="","","¡¡¡¡No!!!!"))))</f>
      </c>
      <c r="O276" s="17"/>
      <c r="P276" s="6"/>
      <c r="Q276" s="10"/>
      <c r="R276" s="17">
        <f>IF(R275="cobra","¡Correcto!",IF(R275="","","¡¡¡¡No!!!!"))</f>
      </c>
      <c r="S276" s="17"/>
      <c r="U276" s="12"/>
    </row>
    <row r="277" spans="1:21" ht="12.75">
      <c r="A277" s="8"/>
      <c r="E277" s="8"/>
      <c r="I277" s="8"/>
      <c r="M277" s="8"/>
      <c r="Q277" s="8"/>
      <c r="U277" s="12"/>
    </row>
    <row r="278" spans="1:21" ht="12.75">
      <c r="A278" s="8">
        <v>86</v>
      </c>
      <c r="E278" s="8">
        <v>87</v>
      </c>
      <c r="I278" s="8">
        <v>88</v>
      </c>
      <c r="M278" s="8">
        <v>89</v>
      </c>
      <c r="Q278" s="8">
        <v>90</v>
      </c>
      <c r="U278" s="12"/>
    </row>
    <row r="279" spans="1:21" ht="12.75">
      <c r="A279" s="8"/>
      <c r="E279" s="8"/>
      <c r="I279" s="8"/>
      <c r="M279" s="8"/>
      <c r="Q279" s="8"/>
      <c r="U279" s="12"/>
    </row>
    <row r="280" spans="1:21" ht="12.75">
      <c r="A280" s="8"/>
      <c r="E280" s="8"/>
      <c r="I280" s="8"/>
      <c r="M280" s="8"/>
      <c r="Q280" s="8"/>
      <c r="U280" s="12" t="s">
        <v>0</v>
      </c>
    </row>
    <row r="281" spans="1:21" ht="12.75">
      <c r="A281" s="8"/>
      <c r="E281" s="8"/>
      <c r="I281" s="8"/>
      <c r="M281" s="8"/>
      <c r="Q281" s="8"/>
      <c r="U281" s="12"/>
    </row>
    <row r="282" spans="1:21" ht="12.75">
      <c r="A282" s="8"/>
      <c r="E282" s="8"/>
      <c r="I282" s="8"/>
      <c r="M282" s="8"/>
      <c r="Q282" s="8"/>
      <c r="U282" s="12"/>
    </row>
    <row r="283" spans="1:21" ht="12.75">
      <c r="A283" s="8"/>
      <c r="E283" s="8"/>
      <c r="I283" s="8"/>
      <c r="M283" s="8"/>
      <c r="Q283" s="8"/>
      <c r="U283" s="12"/>
    </row>
    <row r="284" spans="1:21" ht="12.75">
      <c r="A284" s="8"/>
      <c r="E284" s="8"/>
      <c r="I284" s="8"/>
      <c r="M284" s="8"/>
      <c r="Q284" s="8"/>
      <c r="U284" s="12"/>
    </row>
    <row r="285" spans="1:21" ht="12.75">
      <c r="A285" s="8"/>
      <c r="E285" s="8"/>
      <c r="I285" s="8"/>
      <c r="M285" s="8"/>
      <c r="Q285" s="8"/>
      <c r="U285" s="12"/>
    </row>
    <row r="286" spans="1:21" ht="12.75">
      <c r="A286" s="8"/>
      <c r="E286" s="8"/>
      <c r="I286" s="8"/>
      <c r="M286" s="8"/>
      <c r="Q286" s="8"/>
      <c r="U286" s="12"/>
    </row>
    <row r="287" spans="1:21" ht="12.75">
      <c r="A287" s="8"/>
      <c r="E287" s="8"/>
      <c r="I287" s="8"/>
      <c r="M287" s="8"/>
      <c r="Q287" s="8"/>
      <c r="U287" s="12"/>
    </row>
    <row r="288" spans="1:21" ht="12.75">
      <c r="A288" s="8"/>
      <c r="E288" s="8"/>
      <c r="I288" s="8"/>
      <c r="M288" s="8"/>
      <c r="Q288" s="8"/>
      <c r="U288" s="12" t="s">
        <v>0</v>
      </c>
    </row>
    <row r="289" spans="1:21" ht="12.75">
      <c r="A289" s="8"/>
      <c r="E289" s="8"/>
      <c r="I289" s="8"/>
      <c r="M289" s="8"/>
      <c r="Q289" s="8"/>
      <c r="U289" s="12"/>
    </row>
    <row r="290" spans="1:21" ht="12.75">
      <c r="A290" s="8"/>
      <c r="B290" s="22" t="s">
        <v>96</v>
      </c>
      <c r="C290" s="22"/>
      <c r="D290" s="22"/>
      <c r="E290" s="21"/>
      <c r="F290" s="22"/>
      <c r="G290" s="22" t="s">
        <v>76</v>
      </c>
      <c r="H290" s="22"/>
      <c r="I290" s="21"/>
      <c r="J290" s="22"/>
      <c r="K290" s="22" t="s">
        <v>77</v>
      </c>
      <c r="L290" s="22"/>
      <c r="M290" s="21"/>
      <c r="N290" s="22"/>
      <c r="O290" s="22" t="s">
        <v>78</v>
      </c>
      <c r="P290" s="22"/>
      <c r="Q290" s="21"/>
      <c r="R290" s="22"/>
      <c r="S290" s="22" t="s">
        <v>79</v>
      </c>
      <c r="U290" s="12"/>
    </row>
    <row r="291" spans="1:21" ht="12.75">
      <c r="A291" s="8"/>
      <c r="B291" s="18"/>
      <c r="C291" s="18"/>
      <c r="D291" s="5"/>
      <c r="E291" s="9"/>
      <c r="F291" s="18"/>
      <c r="G291" s="18"/>
      <c r="H291" s="5"/>
      <c r="I291" s="9"/>
      <c r="J291" s="18"/>
      <c r="K291" s="18"/>
      <c r="L291" s="5"/>
      <c r="M291" s="9"/>
      <c r="N291" s="18"/>
      <c r="O291" s="18"/>
      <c r="P291" s="5"/>
      <c r="Q291" s="9"/>
      <c r="R291" s="18"/>
      <c r="S291" s="18"/>
      <c r="U291" s="12"/>
    </row>
    <row r="292" spans="1:21" ht="12.75">
      <c r="A292" s="8"/>
      <c r="B292" s="17">
        <f>IF(B291="Chendo","¡Correcto!",IF(B291="","","¡¡¡¡No!!!!"))</f>
      </c>
      <c r="C292" s="17"/>
      <c r="D292" s="6"/>
      <c r="E292" s="10"/>
      <c r="F292" s="17">
        <f>IF(F291="pequeño buda","¡Correcto!",IF(F291="buda","¡Correcto!",IF(F291="","","¡¡¡¡No!!!!")))</f>
      </c>
      <c r="G292" s="17"/>
      <c r="H292" s="6"/>
      <c r="I292" s="10"/>
      <c r="J292" s="17">
        <f>IF(J291="sukerman","¡Correcto!",IF(J291="","","¡¡¡¡No!!!!"))</f>
      </c>
      <c r="K292" s="17"/>
      <c r="L292" s="6"/>
      <c r="M292" s="10"/>
      <c r="N292" s="17">
        <f>IF(N291="karankaiser","¡Correcto!",IF(N291="","","¡¡¡¡No!!!!"))</f>
      </c>
      <c r="O292" s="17"/>
      <c r="P292" s="6"/>
      <c r="Q292" s="10"/>
      <c r="R292" s="17">
        <f>IF(R291="gato","¡Correcto!",IF(R291="gatu","¡Correcto!",IF(R291="","","¡¡¡¡No!!!!")))</f>
      </c>
      <c r="S292" s="17"/>
      <c r="U292" s="12"/>
    </row>
    <row r="293" spans="1:21" ht="12.75">
      <c r="A293" s="8"/>
      <c r="E293" s="8"/>
      <c r="I293" s="8"/>
      <c r="M293" s="8"/>
      <c r="Q293" s="8"/>
      <c r="U293" s="12"/>
    </row>
    <row r="294" spans="1:21" ht="12.75">
      <c r="A294" s="8">
        <v>91</v>
      </c>
      <c r="E294" s="8">
        <v>92</v>
      </c>
      <c r="I294" s="8">
        <v>93</v>
      </c>
      <c r="M294" s="8">
        <v>94</v>
      </c>
      <c r="Q294" s="8">
        <v>95</v>
      </c>
      <c r="U294" s="12"/>
    </row>
    <row r="295" spans="1:21" ht="12.75">
      <c r="A295" s="8"/>
      <c r="E295" s="8"/>
      <c r="I295" s="8"/>
      <c r="M295" s="8"/>
      <c r="Q295" s="8"/>
      <c r="U295" s="12"/>
    </row>
    <row r="296" spans="1:21" ht="12.75">
      <c r="A296" s="8"/>
      <c r="E296" s="8"/>
      <c r="I296" s="8"/>
      <c r="M296" s="8"/>
      <c r="Q296" s="8"/>
      <c r="U296" s="12" t="s">
        <v>0</v>
      </c>
    </row>
    <row r="297" spans="1:21" ht="12.75">
      <c r="A297" s="8"/>
      <c r="E297" s="8"/>
      <c r="I297" s="8"/>
      <c r="M297" s="8"/>
      <c r="Q297" s="8"/>
      <c r="U297" s="12"/>
    </row>
    <row r="298" spans="1:21" ht="12.75">
      <c r="A298" s="8"/>
      <c r="E298" s="8"/>
      <c r="I298" s="8"/>
      <c r="M298" s="8"/>
      <c r="Q298" s="8"/>
      <c r="U298" s="12"/>
    </row>
    <row r="299" spans="1:21" ht="12.75">
      <c r="A299" s="8"/>
      <c r="E299" s="8"/>
      <c r="I299" s="8"/>
      <c r="M299" s="8"/>
      <c r="Q299" s="8"/>
      <c r="U299" s="12"/>
    </row>
    <row r="300" spans="1:21" ht="12.75">
      <c r="A300" s="8"/>
      <c r="E300" s="8"/>
      <c r="I300" s="8"/>
      <c r="M300" s="8"/>
      <c r="Q300" s="8"/>
      <c r="U300" s="12"/>
    </row>
    <row r="301" spans="1:21" ht="12.75">
      <c r="A301" s="8"/>
      <c r="E301" s="8"/>
      <c r="I301" s="8"/>
      <c r="M301" s="8"/>
      <c r="Q301" s="8"/>
      <c r="U301" s="12"/>
    </row>
    <row r="302" spans="1:21" ht="12.75">
      <c r="A302" s="8"/>
      <c r="E302" s="8"/>
      <c r="I302" s="8"/>
      <c r="M302" s="8"/>
      <c r="Q302" s="8"/>
      <c r="U302" s="12"/>
    </row>
    <row r="303" spans="1:21" ht="12.75">
      <c r="A303" s="8"/>
      <c r="E303" s="8"/>
      <c r="I303" s="8"/>
      <c r="M303" s="8"/>
      <c r="Q303" s="8"/>
      <c r="U303" s="12"/>
    </row>
    <row r="304" spans="1:21" ht="12.75">
      <c r="A304" s="8"/>
      <c r="E304" s="8"/>
      <c r="I304" s="8"/>
      <c r="M304" s="8"/>
      <c r="Q304" s="8"/>
      <c r="U304" s="12" t="s">
        <v>0</v>
      </c>
    </row>
    <row r="305" spans="1:21" ht="12.75">
      <c r="A305" s="8"/>
      <c r="E305" s="8"/>
      <c r="I305" s="8"/>
      <c r="M305" s="8"/>
      <c r="Q305" s="8"/>
      <c r="U305" s="12"/>
    </row>
    <row r="306" spans="1:21" ht="12.75">
      <c r="A306" s="8"/>
      <c r="B306" s="22"/>
      <c r="C306" s="22" t="s">
        <v>80</v>
      </c>
      <c r="D306" s="22"/>
      <c r="E306" s="21"/>
      <c r="F306" s="22"/>
      <c r="G306" s="22" t="s">
        <v>81</v>
      </c>
      <c r="H306" s="22"/>
      <c r="I306" s="21"/>
      <c r="J306" s="22"/>
      <c r="K306" s="22" t="s">
        <v>82</v>
      </c>
      <c r="L306" s="22"/>
      <c r="M306" s="21"/>
      <c r="N306" s="22"/>
      <c r="O306" s="22" t="s">
        <v>83</v>
      </c>
      <c r="P306" s="22"/>
      <c r="Q306" s="21"/>
      <c r="R306" s="22" t="s">
        <v>98</v>
      </c>
      <c r="S306" s="22"/>
      <c r="U306" s="12"/>
    </row>
    <row r="307" spans="1:21" ht="12.75">
      <c r="A307" s="8"/>
      <c r="B307" s="18"/>
      <c r="C307" s="18"/>
      <c r="D307" s="5"/>
      <c r="E307" s="9"/>
      <c r="F307" s="18"/>
      <c r="G307" s="18"/>
      <c r="H307" s="5"/>
      <c r="I307" s="9"/>
      <c r="J307" s="18"/>
      <c r="K307" s="18"/>
      <c r="L307" s="5"/>
      <c r="M307" s="9"/>
      <c r="N307" s="18"/>
      <c r="O307" s="18"/>
      <c r="P307" s="5"/>
      <c r="Q307" s="9"/>
      <c r="R307" s="18"/>
      <c r="S307" s="18"/>
      <c r="U307" s="12"/>
    </row>
    <row r="308" spans="1:21" ht="12.75">
      <c r="A308" s="8"/>
      <c r="B308" s="17">
        <f>IF(B307="viejo leon","¡Correcto!",IF(B307="old lion","¡Correcto!",IF(B307="","","¡¡¡¡No!!!!")))</f>
      </c>
      <c r="C308" s="17"/>
      <c r="D308" s="6"/>
      <c r="E308" s="10"/>
      <c r="F308" s="17">
        <f>IF(F307="klinsi","¡Correcto!",IF(F307="","","¡¡¡¡No!!!!"))</f>
      </c>
      <c r="G308" s="17"/>
      <c r="H308" s="6"/>
      <c r="I308" s="10"/>
      <c r="J308" s="17">
        <f>IF(J307="chapi","¡Correcto!",IF(J307="","","¡¡¡¡No!!!!"))</f>
      </c>
      <c r="K308" s="17"/>
      <c r="L308" s="6"/>
      <c r="M308" s="10"/>
      <c r="N308" s="17">
        <f>IF(N307="loddar","¡Correcto!",IF(N307="lodar","¡Correcto!",IF(N307="","","¡¡¡¡No!!!!")))</f>
      </c>
      <c r="O308" s="17"/>
      <c r="P308" s="6"/>
      <c r="Q308" s="10"/>
      <c r="R308" s="17">
        <f>IF(R307="oli","¡Correcto!",IF(R307="","","¡¡¡¡No!!!!"))</f>
      </c>
      <c r="S308" s="17"/>
      <c r="U308" s="12"/>
    </row>
    <row r="309" spans="1:21" ht="12.75">
      <c r="A309" s="8"/>
      <c r="E309" s="8"/>
      <c r="I309" s="8"/>
      <c r="M309" s="8"/>
      <c r="Q309" s="8"/>
      <c r="U309" s="12"/>
    </row>
    <row r="310" spans="1:21" ht="12.75">
      <c r="A310" s="8">
        <v>96</v>
      </c>
      <c r="E310" s="8">
        <v>97</v>
      </c>
      <c r="I310" s="8">
        <v>98</v>
      </c>
      <c r="M310" s="8">
        <v>99</v>
      </c>
      <c r="Q310" s="8">
        <v>100</v>
      </c>
      <c r="U310" s="12"/>
    </row>
    <row r="311" spans="1:21" ht="12.75">
      <c r="A311" s="8"/>
      <c r="E311" s="8"/>
      <c r="I311" s="8"/>
      <c r="M311" s="8"/>
      <c r="Q311" s="8"/>
      <c r="U311" s="12"/>
    </row>
    <row r="312" spans="1:21" ht="12.75" customHeight="1">
      <c r="A312" s="8"/>
      <c r="E312" s="8"/>
      <c r="I312" s="8"/>
      <c r="M312" s="8"/>
      <c r="Q312" s="8"/>
      <c r="U312" s="12" t="s">
        <v>0</v>
      </c>
    </row>
    <row r="313" spans="1:21" ht="12.75">
      <c r="A313" s="8"/>
      <c r="E313" s="8"/>
      <c r="I313" s="8"/>
      <c r="M313" s="8"/>
      <c r="Q313" s="8"/>
      <c r="U313" s="12"/>
    </row>
    <row r="314" spans="1:21" ht="12.75">
      <c r="A314" s="8"/>
      <c r="E314" s="8"/>
      <c r="I314" s="8"/>
      <c r="M314" s="8"/>
      <c r="Q314" s="8"/>
      <c r="U314" s="12"/>
    </row>
    <row r="315" spans="1:21" ht="12.75">
      <c r="A315" s="8"/>
      <c r="E315" s="8"/>
      <c r="I315" s="8"/>
      <c r="M315" s="8"/>
      <c r="Q315" s="8"/>
      <c r="U315" s="12"/>
    </row>
    <row r="316" spans="1:21" ht="12.75">
      <c r="A316" s="8"/>
      <c r="E316" s="8"/>
      <c r="I316" s="8"/>
      <c r="M316" s="8"/>
      <c r="Q316" s="8"/>
      <c r="U316" s="12"/>
    </row>
    <row r="317" spans="1:21" ht="12.75">
      <c r="A317" s="8"/>
      <c r="E317" s="8"/>
      <c r="I317" s="8"/>
      <c r="M317" s="8"/>
      <c r="Q317" s="8"/>
      <c r="U317" s="12"/>
    </row>
    <row r="318" spans="1:21" ht="12.75">
      <c r="A318" s="8"/>
      <c r="E318" s="8"/>
      <c r="I318" s="8"/>
      <c r="M318" s="8"/>
      <c r="Q318" s="8"/>
      <c r="U318" s="12"/>
    </row>
    <row r="319" spans="1:21" ht="12.75">
      <c r="A319" s="8"/>
      <c r="E319" s="8"/>
      <c r="I319" s="8"/>
      <c r="M319" s="8"/>
      <c r="Q319" s="8"/>
      <c r="U319" s="12"/>
    </row>
    <row r="320" spans="1:21" ht="12.75">
      <c r="A320" s="8"/>
      <c r="E320" s="8"/>
      <c r="I320" s="8"/>
      <c r="M320" s="8"/>
      <c r="Q320" s="8"/>
      <c r="U320" s="12" t="s">
        <v>0</v>
      </c>
    </row>
    <row r="321" spans="1:21" ht="12.75" customHeight="1">
      <c r="A321" s="8"/>
      <c r="E321" s="8"/>
      <c r="I321" s="8"/>
      <c r="M321" s="8"/>
      <c r="Q321" s="8"/>
      <c r="U321" s="12"/>
    </row>
    <row r="322" spans="1:21" ht="12.75">
      <c r="A322" s="8"/>
      <c r="C322" s="22" t="s">
        <v>84</v>
      </c>
      <c r="D322" s="22"/>
      <c r="E322" s="21"/>
      <c r="F322" s="22"/>
      <c r="G322" s="22" t="s">
        <v>85</v>
      </c>
      <c r="H322" s="22"/>
      <c r="I322" s="21"/>
      <c r="J322" s="22"/>
      <c r="K322" s="22" t="s">
        <v>86</v>
      </c>
      <c r="L322" s="22"/>
      <c r="M322" s="21"/>
      <c r="N322" s="22"/>
      <c r="O322" s="22" t="s">
        <v>87</v>
      </c>
      <c r="P322" s="22"/>
      <c r="Q322" s="21"/>
      <c r="R322" s="22" t="s">
        <v>99</v>
      </c>
      <c r="S322" s="22"/>
      <c r="U322" s="12"/>
    </row>
    <row r="323" spans="1:21" ht="12.75">
      <c r="A323" s="8"/>
      <c r="B323" s="18"/>
      <c r="C323" s="18"/>
      <c r="D323" s="5"/>
      <c r="E323" s="9"/>
      <c r="F323" s="18"/>
      <c r="G323" s="18"/>
      <c r="H323" s="5"/>
      <c r="I323" s="9"/>
      <c r="J323" s="18"/>
      <c r="K323" s="18"/>
      <c r="L323" s="5"/>
      <c r="M323" s="9"/>
      <c r="N323" s="18"/>
      <c r="O323" s="18"/>
      <c r="P323" s="5"/>
      <c r="Q323" s="9"/>
      <c r="R323" s="18"/>
      <c r="S323" s="18"/>
      <c r="U323" s="12"/>
    </row>
    <row r="324" spans="1:21" ht="12.75">
      <c r="A324" s="8"/>
      <c r="B324" s="17">
        <f>IF(B323="flecha naranja","¡Correcto!",IF(B323="","","¡¡¡¡No!!!!"))</f>
      </c>
      <c r="C324" s="17"/>
      <c r="D324" s="6"/>
      <c r="E324" s="10"/>
      <c r="F324" s="17">
        <f>IF(F323="txingurri","¡Correcto!",IF(F323="chingurri","¡Correcto!",IF(F323="","","¡¡¡¡No!!!!")))</f>
      </c>
      <c r="G324" s="17"/>
      <c r="H324" s="6"/>
      <c r="I324" s="10"/>
      <c r="J324" s="17">
        <f>IF(J323="gazza","¡Correcto!",IF(J323="","","¡¡¡¡No!!!!"))</f>
      </c>
      <c r="K324" s="17"/>
      <c r="L324" s="6"/>
      <c r="M324" s="10"/>
      <c r="N324" s="17">
        <f>IF(N323="bolo","¡Correcto!",IF(N323="","","¡¡¡¡No!!!!"))</f>
      </c>
      <c r="O324" s="17"/>
      <c r="P324" s="6"/>
      <c r="Q324" s="10"/>
      <c r="R324" s="17">
        <f>IF(R323="principe","¡Correcto!",IF(R323="","","¡¡¡¡No!!!!"))</f>
      </c>
      <c r="S324" s="17"/>
      <c r="U324" s="12"/>
    </row>
    <row r="325" ht="12.75">
      <c r="U325" s="12"/>
    </row>
    <row r="326" ht="12.75">
      <c r="U326" s="12"/>
    </row>
    <row r="327" ht="12.75">
      <c r="U327" s="12"/>
    </row>
    <row r="328" spans="1:19" ht="35.25">
      <c r="A328" s="15">
        <f>COUNTIF(B14:S324,"¡Correcto!")</f>
        <v>0</v>
      </c>
      <c r="B328" s="15"/>
      <c r="C328" s="16" t="str">
        <f>IF(A328=100,"¡¡FELICIDADES!! Intenta descubrir los otros dos motes de Míchel ; )",IF(A328&gt;90,"Ya te queda poco",IF(A328&gt;55,"Veo que te lo estás tomando en serio",IF(A328&gt;35,"Ánimo, tú lo puedes conseguir, con Froskies de Kellogs, poderosa energía, el tigre está en ti",IF(A328=0,"Ya tardas en empezar",IF(A328&gt;0,"Uy,uy,uy, que mal vamos",""))))))</f>
        <v>Ya tardas en empezar</v>
      </c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</row>
  </sheetData>
  <sheetProtection password="C462" sheet="1" objects="1" scenarios="1"/>
  <mergeCells count="252">
    <mergeCell ref="B19:C19"/>
    <mergeCell ref="B20:C20"/>
    <mergeCell ref="F19:G19"/>
    <mergeCell ref="J19:K19"/>
    <mergeCell ref="N19:O19"/>
    <mergeCell ref="R19:S19"/>
    <mergeCell ref="F20:G20"/>
    <mergeCell ref="J20:K20"/>
    <mergeCell ref="N20:O20"/>
    <mergeCell ref="R20:S20"/>
    <mergeCell ref="B35:C35"/>
    <mergeCell ref="F35:G35"/>
    <mergeCell ref="J35:K35"/>
    <mergeCell ref="N35:O35"/>
    <mergeCell ref="R35:S35"/>
    <mergeCell ref="R36:S36"/>
    <mergeCell ref="N36:O36"/>
    <mergeCell ref="J36:K36"/>
    <mergeCell ref="B36:C36"/>
    <mergeCell ref="F36:G36"/>
    <mergeCell ref="B51:C51"/>
    <mergeCell ref="F51:G51"/>
    <mergeCell ref="J51:K51"/>
    <mergeCell ref="N51:O51"/>
    <mergeCell ref="R51:S51"/>
    <mergeCell ref="B67:C67"/>
    <mergeCell ref="F67:G67"/>
    <mergeCell ref="J67:K67"/>
    <mergeCell ref="N67:O67"/>
    <mergeCell ref="R67:S67"/>
    <mergeCell ref="R52:S52"/>
    <mergeCell ref="N52:O52"/>
    <mergeCell ref="B68:C68"/>
    <mergeCell ref="F68:G68"/>
    <mergeCell ref="J68:K68"/>
    <mergeCell ref="N68:O68"/>
    <mergeCell ref="R68:S68"/>
    <mergeCell ref="R84:S84"/>
    <mergeCell ref="N84:O84"/>
    <mergeCell ref="J84:K84"/>
    <mergeCell ref="F84:G84"/>
    <mergeCell ref="B84:C84"/>
    <mergeCell ref="R83:S83"/>
    <mergeCell ref="N83:O83"/>
    <mergeCell ref="J83:K83"/>
    <mergeCell ref="F83:G83"/>
    <mergeCell ref="B83:C83"/>
    <mergeCell ref="B99:C99"/>
    <mergeCell ref="R100:S100"/>
    <mergeCell ref="N100:O100"/>
    <mergeCell ref="J100:K100"/>
    <mergeCell ref="B100:C100"/>
    <mergeCell ref="R99:S99"/>
    <mergeCell ref="N99:O99"/>
    <mergeCell ref="J99:K99"/>
    <mergeCell ref="F99:G99"/>
    <mergeCell ref="B116:C116"/>
    <mergeCell ref="F116:G116"/>
    <mergeCell ref="J116:K116"/>
    <mergeCell ref="N116:O116"/>
    <mergeCell ref="R116:S116"/>
    <mergeCell ref="R115:S115"/>
    <mergeCell ref="N115:O115"/>
    <mergeCell ref="J115:K115"/>
    <mergeCell ref="F115:G115"/>
    <mergeCell ref="B115:C115"/>
    <mergeCell ref="R148:S148"/>
    <mergeCell ref="N148:O148"/>
    <mergeCell ref="J148:K148"/>
    <mergeCell ref="F148:G148"/>
    <mergeCell ref="B148:C148"/>
    <mergeCell ref="B147:C147"/>
    <mergeCell ref="F147:G147"/>
    <mergeCell ref="J147:K147"/>
    <mergeCell ref="N147:O147"/>
    <mergeCell ref="R147:S147"/>
    <mergeCell ref="J132:K132"/>
    <mergeCell ref="F132:G132"/>
    <mergeCell ref="B132:C132"/>
    <mergeCell ref="N132:O132"/>
    <mergeCell ref="R132:S132"/>
    <mergeCell ref="R131:S131"/>
    <mergeCell ref="N131:O131"/>
    <mergeCell ref="J131:K131"/>
    <mergeCell ref="F131:G131"/>
    <mergeCell ref="B131:C131"/>
    <mergeCell ref="B164:C164"/>
    <mergeCell ref="R163:S163"/>
    <mergeCell ref="N163:O163"/>
    <mergeCell ref="J163:K163"/>
    <mergeCell ref="F163:G163"/>
    <mergeCell ref="B163:C163"/>
    <mergeCell ref="R164:S164"/>
    <mergeCell ref="N164:O164"/>
    <mergeCell ref="J164:K164"/>
    <mergeCell ref="F164:G164"/>
    <mergeCell ref="B196:C196"/>
    <mergeCell ref="R195:S195"/>
    <mergeCell ref="N195:O195"/>
    <mergeCell ref="J195:K195"/>
    <mergeCell ref="F195:G195"/>
    <mergeCell ref="B195:C195"/>
    <mergeCell ref="R196:S196"/>
    <mergeCell ref="N196:O196"/>
    <mergeCell ref="J196:K196"/>
    <mergeCell ref="F196:G196"/>
    <mergeCell ref="B180:C180"/>
    <mergeCell ref="F180:G180"/>
    <mergeCell ref="J180:K180"/>
    <mergeCell ref="N180:O180"/>
    <mergeCell ref="R180:S180"/>
    <mergeCell ref="R179:S179"/>
    <mergeCell ref="N179:O179"/>
    <mergeCell ref="J179:K179"/>
    <mergeCell ref="F179:G179"/>
    <mergeCell ref="B179:C179"/>
    <mergeCell ref="R212:S212"/>
    <mergeCell ref="N212:O212"/>
    <mergeCell ref="J212:K212"/>
    <mergeCell ref="F212:G212"/>
    <mergeCell ref="B212:C212"/>
    <mergeCell ref="R211:S211"/>
    <mergeCell ref="N211:O211"/>
    <mergeCell ref="J211:K211"/>
    <mergeCell ref="F211:G211"/>
    <mergeCell ref="B211:C211"/>
    <mergeCell ref="B244:C244"/>
    <mergeCell ref="F244:G244"/>
    <mergeCell ref="F243:G243"/>
    <mergeCell ref="B243:C243"/>
    <mergeCell ref="B228:C228"/>
    <mergeCell ref="B227:C227"/>
    <mergeCell ref="J244:K244"/>
    <mergeCell ref="N244:O244"/>
    <mergeCell ref="R244:S244"/>
    <mergeCell ref="R243:S243"/>
    <mergeCell ref="N243:O243"/>
    <mergeCell ref="J243:K243"/>
    <mergeCell ref="R228:S228"/>
    <mergeCell ref="N228:O228"/>
    <mergeCell ref="J228:K228"/>
    <mergeCell ref="F228:G228"/>
    <mergeCell ref="R227:S227"/>
    <mergeCell ref="N227:O227"/>
    <mergeCell ref="J227:K227"/>
    <mergeCell ref="F227:G227"/>
    <mergeCell ref="R275:S275"/>
    <mergeCell ref="N275:O275"/>
    <mergeCell ref="J275:K275"/>
    <mergeCell ref="F275:G275"/>
    <mergeCell ref="N260:O260"/>
    <mergeCell ref="R260:S260"/>
    <mergeCell ref="R259:S259"/>
    <mergeCell ref="N259:O259"/>
    <mergeCell ref="R276:S276"/>
    <mergeCell ref="N276:O276"/>
    <mergeCell ref="J276:K276"/>
    <mergeCell ref="F276:G276"/>
    <mergeCell ref="F292:G292"/>
    <mergeCell ref="J259:K259"/>
    <mergeCell ref="F259:G259"/>
    <mergeCell ref="B259:C259"/>
    <mergeCell ref="B276:C276"/>
    <mergeCell ref="B275:C275"/>
    <mergeCell ref="B260:C260"/>
    <mergeCell ref="F260:G260"/>
    <mergeCell ref="J260:K260"/>
    <mergeCell ref="R308:S308"/>
    <mergeCell ref="B292:C292"/>
    <mergeCell ref="R291:S291"/>
    <mergeCell ref="N291:O291"/>
    <mergeCell ref="J291:K291"/>
    <mergeCell ref="F291:G291"/>
    <mergeCell ref="B291:C291"/>
    <mergeCell ref="R292:S292"/>
    <mergeCell ref="N292:O292"/>
    <mergeCell ref="J292:K292"/>
    <mergeCell ref="R307:S307"/>
    <mergeCell ref="N307:O307"/>
    <mergeCell ref="J307:K307"/>
    <mergeCell ref="F307:G307"/>
    <mergeCell ref="B324:C324"/>
    <mergeCell ref="F324:G324"/>
    <mergeCell ref="F323:G323"/>
    <mergeCell ref="B323:C323"/>
    <mergeCell ref="N323:O323"/>
    <mergeCell ref="J323:K323"/>
    <mergeCell ref="B308:C308"/>
    <mergeCell ref="B307:C307"/>
    <mergeCell ref="F308:G308"/>
    <mergeCell ref="J308:K308"/>
    <mergeCell ref="N308:O308"/>
    <mergeCell ref="A328:B328"/>
    <mergeCell ref="C328:S328"/>
    <mergeCell ref="J52:K52"/>
    <mergeCell ref="F52:G52"/>
    <mergeCell ref="B52:C52"/>
    <mergeCell ref="F100:G100"/>
    <mergeCell ref="J324:K324"/>
    <mergeCell ref="N324:O324"/>
    <mergeCell ref="R324:S324"/>
    <mergeCell ref="R323:S323"/>
    <mergeCell ref="U1:U7"/>
    <mergeCell ref="U8:U15"/>
    <mergeCell ref="A1:S1"/>
    <mergeCell ref="A3:S3"/>
    <mergeCell ref="A4:S4"/>
    <mergeCell ref="B6:D18"/>
    <mergeCell ref="F6:H17"/>
    <mergeCell ref="J6:L18"/>
    <mergeCell ref="N6:P18"/>
    <mergeCell ref="U16:U23"/>
    <mergeCell ref="U24:U31"/>
    <mergeCell ref="U32:U39"/>
    <mergeCell ref="U40:U47"/>
    <mergeCell ref="U48:U55"/>
    <mergeCell ref="U56:U63"/>
    <mergeCell ref="U64:U71"/>
    <mergeCell ref="U72:U79"/>
    <mergeCell ref="U80:U87"/>
    <mergeCell ref="U88:U95"/>
    <mergeCell ref="U96:U103"/>
    <mergeCell ref="U104:U111"/>
    <mergeCell ref="U112:U119"/>
    <mergeCell ref="U120:U127"/>
    <mergeCell ref="U128:U135"/>
    <mergeCell ref="U136:U143"/>
    <mergeCell ref="U144:U151"/>
    <mergeCell ref="U152:U159"/>
    <mergeCell ref="U160:U167"/>
    <mergeCell ref="U168:U175"/>
    <mergeCell ref="U176:U183"/>
    <mergeCell ref="U184:U191"/>
    <mergeCell ref="U192:U199"/>
    <mergeCell ref="U200:U207"/>
    <mergeCell ref="U248:U255"/>
    <mergeCell ref="U256:U263"/>
    <mergeCell ref="U264:U271"/>
    <mergeCell ref="U208:U215"/>
    <mergeCell ref="U216:U223"/>
    <mergeCell ref="U224:U231"/>
    <mergeCell ref="U232:U239"/>
    <mergeCell ref="R6:T18"/>
    <mergeCell ref="Q7:Q21"/>
    <mergeCell ref="U320:U327"/>
    <mergeCell ref="U304:U311"/>
    <mergeCell ref="U312:U319"/>
    <mergeCell ref="U272:U279"/>
    <mergeCell ref="U280:U287"/>
    <mergeCell ref="U288:U295"/>
    <mergeCell ref="U296:U303"/>
    <mergeCell ref="U240:U247"/>
  </mergeCells>
  <conditionalFormatting sqref="B20:C20">
    <cfRule type="cellIs" priority="1" dxfId="0" operator="notEqual" stopIfTrue="1">
      <formula>"¡Correcto!"</formula>
    </cfRule>
  </conditionalFormatting>
  <conditionalFormatting sqref="F20:G20 J20:K20 N20:O20 R20:S20 B36:C36 F36:G36 J36:K36 N36:O36 R36:S36 B52:C52 F52:G52 J52:K52 N52:O52 R52:S52 B68:C68 F68:G68 J68:K68 N68:O68 R68:S68 R84:S84 N84:O84 J84:K84 F84:G84 B84:C84 B100:C100 F100:G100 J100:K100 N100:O100 R100:S100 R116:S116 N116:O116 J116:K116 F116:G116 B116:C116 B132:C132 F132:G132 J132:K132 N132:O132 R132:S132 B148:C148 F148:G148 J148:K148 N148:O148 R148:S148 B164:C164 F164:G164 J164:K164 N164:O164 R164:S164 R180:S180 N180:O180 J180:K180 F180:G180 B180:C180 B196:C196 F196:G196 J196:K196 N196:O196 R196:S196 R212:S212 N212:O212 J212:K212 F212:G212 B212:C212 B228:C228 F228:G228 J228:K228 N228:O228 R228:S228 B244:C244 F244:G244 J244:K244 N244:O244 R244:S244 R260:S260 N260:O260 J260:K260 F260:G260 B260:C260 B276:C276 F276:G276 J276:K276 N276:O276 R276:S276 R292:S292 N292:O292 J292:K292 F292:G292 B292:C292 B308:C308 F308:G308 J308:K308 N308:O308 R308:S308 R324:S324 N324:O324 J324:K324 F324:G324 B324:C324">
    <cfRule type="cellIs" priority="2" dxfId="0" operator="notEqual" stopIfTrue="1">
      <formula>"¡Correcto!"</formula>
    </cfRule>
  </conditionalFormatting>
  <printOptions/>
  <pageMargins left="0.75" right="0.75" top="1" bottom="1" header="0" footer="0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Eder Murua</dc:creator>
  <cp:keywords/>
  <dc:description/>
  <cp:lastModifiedBy>Eder Murua</cp:lastModifiedBy>
  <dcterms:created xsi:type="dcterms:W3CDTF">2005-01-28T20:34:12Z</dcterms:created>
  <dcterms:modified xsi:type="dcterms:W3CDTF">2005-10-27T08:08:37Z</dcterms:modified>
  <cp:category/>
  <cp:version/>
  <cp:contentType/>
  <cp:contentStatus/>
</cp:coreProperties>
</file>