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<sst xmlns="http://schemas.openxmlformats.org/spreadsheetml/2006/main" count="4" uniqueCount="4">
  <si>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completado</t>
  </si>
  <si>
    <t>?</t>
  </si>
  <si>
    <t>aciertos de 65</t>
  </si>
  <si>
    <r>
      <t xml:space="preserve">¿cuánto dinero te gastaste jugando en los recreativos?   </t>
    </r>
    <r>
      <rPr>
        <sz val="14"/>
        <color indexed="10"/>
        <rFont val="Verdana"/>
        <family val="2"/>
      </rPr>
      <t>By Chineti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</si>
</sst>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54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Unicode MS"/>
      <family val="2"/>
    </font>
    <font>
      <sz val="8"/>
      <name val="Arial Black"/>
      <family val="2"/>
    </font>
    <font>
      <sz val="10"/>
      <color indexed="8"/>
      <name val="Haettenschweiler"/>
      <family val="2"/>
    </font>
    <font>
      <sz val="14"/>
      <color indexed="9"/>
      <name val="Verdana"/>
      <family val="2"/>
    </font>
    <font>
      <sz val="10"/>
      <color indexed="9"/>
      <name val="Arial"/>
      <family val="2"/>
    </font>
    <font>
      <sz val="14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NumberFormat="1" applyFont="1" applyFill="1" applyBorder="1" applyAlignment="1" applyProtection="1">
      <alignment horizontal="center"/>
      <protection hidden="1"/>
    </xf>
    <xf numFmtId="0" fontId="9" fillId="3" borderId="4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>
      <alignment horizontal="right"/>
    </xf>
    <xf numFmtId="9" fontId="12" fillId="4" borderId="0" xfId="21" applyFont="1" applyFill="1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Border="1" applyAlignment="1" applyProtection="1">
      <alignment horizontal="center" vertical="top"/>
      <protection hidden="1"/>
    </xf>
    <xf numFmtId="0" fontId="6" fillId="4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22.png" /><Relationship Id="rId6" Type="http://schemas.openxmlformats.org/officeDocument/2006/relationships/image" Target="../media/image15.png" /><Relationship Id="rId7" Type="http://schemas.openxmlformats.org/officeDocument/2006/relationships/image" Target="../media/image13.png" /><Relationship Id="rId8" Type="http://schemas.openxmlformats.org/officeDocument/2006/relationships/image" Target="../media/image23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44.png" /><Relationship Id="rId12" Type="http://schemas.openxmlformats.org/officeDocument/2006/relationships/image" Target="../media/image25.png" /><Relationship Id="rId13" Type="http://schemas.openxmlformats.org/officeDocument/2006/relationships/image" Target="../media/image16.png" /><Relationship Id="rId14" Type="http://schemas.openxmlformats.org/officeDocument/2006/relationships/image" Target="../media/image12.png" /><Relationship Id="rId15" Type="http://schemas.openxmlformats.org/officeDocument/2006/relationships/image" Target="../media/image24.png" /><Relationship Id="rId16" Type="http://schemas.openxmlformats.org/officeDocument/2006/relationships/image" Target="../media/image10.png" /><Relationship Id="rId17" Type="http://schemas.openxmlformats.org/officeDocument/2006/relationships/image" Target="../media/image45.png" /><Relationship Id="rId18" Type="http://schemas.openxmlformats.org/officeDocument/2006/relationships/image" Target="../media/image11.png" /><Relationship Id="rId19" Type="http://schemas.openxmlformats.org/officeDocument/2006/relationships/image" Target="../media/image9.png" /><Relationship Id="rId20" Type="http://schemas.openxmlformats.org/officeDocument/2006/relationships/image" Target="../media/image28.png" /><Relationship Id="rId21" Type="http://schemas.openxmlformats.org/officeDocument/2006/relationships/image" Target="../media/image29.png" /><Relationship Id="rId22" Type="http://schemas.openxmlformats.org/officeDocument/2006/relationships/image" Target="../media/image34.png" /><Relationship Id="rId23" Type="http://schemas.openxmlformats.org/officeDocument/2006/relationships/image" Target="../media/image30.png" /><Relationship Id="rId24" Type="http://schemas.openxmlformats.org/officeDocument/2006/relationships/image" Target="../media/image46.png" /><Relationship Id="rId25" Type="http://schemas.openxmlformats.org/officeDocument/2006/relationships/image" Target="../media/image47.png" /><Relationship Id="rId26" Type="http://schemas.openxmlformats.org/officeDocument/2006/relationships/image" Target="../media/image48.png" /><Relationship Id="rId27" Type="http://schemas.openxmlformats.org/officeDocument/2006/relationships/image" Target="../media/image21.png" /><Relationship Id="rId28" Type="http://schemas.openxmlformats.org/officeDocument/2006/relationships/image" Target="../media/image31.png" /><Relationship Id="rId29" Type="http://schemas.openxmlformats.org/officeDocument/2006/relationships/image" Target="../media/image51.png" /><Relationship Id="rId30" Type="http://schemas.openxmlformats.org/officeDocument/2006/relationships/image" Target="../media/image52.png" /><Relationship Id="rId31" Type="http://schemas.openxmlformats.org/officeDocument/2006/relationships/image" Target="../media/image50.png" /><Relationship Id="rId32" Type="http://schemas.openxmlformats.org/officeDocument/2006/relationships/image" Target="../media/image32.png" /><Relationship Id="rId33" Type="http://schemas.openxmlformats.org/officeDocument/2006/relationships/image" Target="../media/image35.png" /><Relationship Id="rId34" Type="http://schemas.openxmlformats.org/officeDocument/2006/relationships/image" Target="../media/image36.png" /><Relationship Id="rId35" Type="http://schemas.openxmlformats.org/officeDocument/2006/relationships/image" Target="../media/image37.png" /><Relationship Id="rId36" Type="http://schemas.openxmlformats.org/officeDocument/2006/relationships/image" Target="../media/image38.png" /><Relationship Id="rId37" Type="http://schemas.openxmlformats.org/officeDocument/2006/relationships/image" Target="../media/image40.png" /><Relationship Id="rId38" Type="http://schemas.openxmlformats.org/officeDocument/2006/relationships/image" Target="../media/image18.png" /><Relationship Id="rId39" Type="http://schemas.openxmlformats.org/officeDocument/2006/relationships/image" Target="../media/image20.png" /><Relationship Id="rId40" Type="http://schemas.openxmlformats.org/officeDocument/2006/relationships/image" Target="../media/image17.png" /><Relationship Id="rId41" Type="http://schemas.openxmlformats.org/officeDocument/2006/relationships/image" Target="../media/image41.png" /><Relationship Id="rId42" Type="http://schemas.openxmlformats.org/officeDocument/2006/relationships/image" Target="../media/image14.png" /><Relationship Id="rId43" Type="http://schemas.openxmlformats.org/officeDocument/2006/relationships/image" Target="../media/image53.png" /><Relationship Id="rId44" Type="http://schemas.openxmlformats.org/officeDocument/2006/relationships/image" Target="../media/image19.png" /><Relationship Id="rId45" Type="http://schemas.openxmlformats.org/officeDocument/2006/relationships/image" Target="../media/image54.png" /><Relationship Id="rId46" Type="http://schemas.openxmlformats.org/officeDocument/2006/relationships/image" Target="../media/image42.png" /><Relationship Id="rId47" Type="http://schemas.openxmlformats.org/officeDocument/2006/relationships/image" Target="../media/image1.png" /><Relationship Id="rId48" Type="http://schemas.openxmlformats.org/officeDocument/2006/relationships/image" Target="../media/image55.png" /><Relationship Id="rId49" Type="http://schemas.openxmlformats.org/officeDocument/2006/relationships/image" Target="../media/image2.png" /><Relationship Id="rId50" Type="http://schemas.openxmlformats.org/officeDocument/2006/relationships/image" Target="../media/image43.png" /><Relationship Id="rId51" Type="http://schemas.openxmlformats.org/officeDocument/2006/relationships/image" Target="../media/image39.png" /><Relationship Id="rId52" Type="http://schemas.openxmlformats.org/officeDocument/2006/relationships/image" Target="../media/image57.png" /><Relationship Id="rId53" Type="http://schemas.openxmlformats.org/officeDocument/2006/relationships/image" Target="../media/image59.png" /><Relationship Id="rId54" Type="http://schemas.openxmlformats.org/officeDocument/2006/relationships/image" Target="../media/image58.png" /><Relationship Id="rId55" Type="http://schemas.openxmlformats.org/officeDocument/2006/relationships/image" Target="../media/image33.png" /><Relationship Id="rId56" Type="http://schemas.openxmlformats.org/officeDocument/2006/relationships/image" Target="../media/image60.png" /><Relationship Id="rId57" Type="http://schemas.openxmlformats.org/officeDocument/2006/relationships/image" Target="../media/image62.png" /><Relationship Id="rId58" Type="http://schemas.openxmlformats.org/officeDocument/2006/relationships/image" Target="../media/image65.png" /><Relationship Id="rId59" Type="http://schemas.openxmlformats.org/officeDocument/2006/relationships/image" Target="../media/image66.png" /><Relationship Id="rId60" Type="http://schemas.openxmlformats.org/officeDocument/2006/relationships/image" Target="../media/image4.png" /><Relationship Id="rId61" Type="http://schemas.openxmlformats.org/officeDocument/2006/relationships/image" Target="../media/image64.png" /><Relationship Id="rId62" Type="http://schemas.openxmlformats.org/officeDocument/2006/relationships/image" Target="../media/image6.png" /><Relationship Id="rId63" Type="http://schemas.openxmlformats.org/officeDocument/2006/relationships/image" Target="../media/image56.png" /><Relationship Id="rId64" Type="http://schemas.openxmlformats.org/officeDocument/2006/relationships/image" Target="../media/image49.png" /><Relationship Id="rId65" Type="http://schemas.openxmlformats.org/officeDocument/2006/relationships/image" Target="../media/image61.png" /><Relationship Id="rId66" Type="http://schemas.openxmlformats.org/officeDocument/2006/relationships/image" Target="../media/image6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2</xdr:col>
      <xdr:colOff>19050</xdr:colOff>
      <xdr:row>11</xdr:row>
      <xdr:rowOff>219075</xdr:rowOff>
    </xdr:to>
    <xdr:pic>
      <xdr:nvPicPr>
        <xdr:cNvPr id="1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7640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9525</xdr:colOff>
      <xdr:row>12</xdr:row>
      <xdr:rowOff>9525</xdr:rowOff>
    </xdr:to>
    <xdr:pic>
      <xdr:nvPicPr>
        <xdr:cNvPr id="2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764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9525</xdr:rowOff>
    </xdr:from>
    <xdr:to>
      <xdr:col>4</xdr:col>
      <xdr:colOff>9525</xdr:colOff>
      <xdr:row>12</xdr:row>
      <xdr:rowOff>0</xdr:rowOff>
    </xdr:to>
    <xdr:pic>
      <xdr:nvPicPr>
        <xdr:cNvPr id="3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1685925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0</xdr:rowOff>
    </xdr:from>
    <xdr:to>
      <xdr:col>5</xdr:col>
      <xdr:colOff>9525</xdr:colOff>
      <xdr:row>12</xdr:row>
      <xdr:rowOff>0</xdr:rowOff>
    </xdr:to>
    <xdr:pic>
      <xdr:nvPicPr>
        <xdr:cNvPr id="4" name="Picture 5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6764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12</xdr:row>
      <xdr:rowOff>0</xdr:rowOff>
    </xdr:to>
    <xdr:pic>
      <xdr:nvPicPr>
        <xdr:cNvPr id="5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6450" y="16764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18</xdr:row>
      <xdr:rowOff>9525</xdr:rowOff>
    </xdr:to>
    <xdr:pic>
      <xdr:nvPicPr>
        <xdr:cNvPr id="6" name="Picture 5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291465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18</xdr:row>
      <xdr:rowOff>0</xdr:rowOff>
    </xdr:to>
    <xdr:pic>
      <xdr:nvPicPr>
        <xdr:cNvPr id="7" name="Picture 5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291465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9525</xdr:colOff>
      <xdr:row>18</xdr:row>
      <xdr:rowOff>9525</xdr:rowOff>
    </xdr:to>
    <xdr:pic>
      <xdr:nvPicPr>
        <xdr:cNvPr id="8" name="Picture 5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29146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1238250</xdr:colOff>
      <xdr:row>18</xdr:row>
      <xdr:rowOff>9525</xdr:rowOff>
    </xdr:to>
    <xdr:pic>
      <xdr:nvPicPr>
        <xdr:cNvPr id="9" name="Picture 5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291465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18</xdr:row>
      <xdr:rowOff>0</xdr:rowOff>
    </xdr:to>
    <xdr:pic>
      <xdr:nvPicPr>
        <xdr:cNvPr id="10" name="Picture 5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86450" y="291465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24</xdr:row>
      <xdr:rowOff>0</xdr:rowOff>
    </xdr:to>
    <xdr:pic>
      <xdr:nvPicPr>
        <xdr:cNvPr id="11" name="Picture 5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415290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9525</xdr:colOff>
      <xdr:row>24</xdr:row>
      <xdr:rowOff>9525</xdr:rowOff>
    </xdr:to>
    <xdr:pic>
      <xdr:nvPicPr>
        <xdr:cNvPr id="12" name="Picture 5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41529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9525</xdr:colOff>
      <xdr:row>24</xdr:row>
      <xdr:rowOff>9525</xdr:rowOff>
    </xdr:to>
    <xdr:pic>
      <xdr:nvPicPr>
        <xdr:cNvPr id="13" name="Picture 5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90900" y="41529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9525</xdr:colOff>
      <xdr:row>24</xdr:row>
      <xdr:rowOff>9525</xdr:rowOff>
    </xdr:to>
    <xdr:pic>
      <xdr:nvPicPr>
        <xdr:cNvPr id="14" name="Picture 5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38675" y="41529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0</xdr:colOff>
      <xdr:row>24</xdr:row>
      <xdr:rowOff>0</xdr:rowOff>
    </xdr:to>
    <xdr:pic>
      <xdr:nvPicPr>
        <xdr:cNvPr id="15" name="Picture 5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86450" y="41529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30</xdr:row>
      <xdr:rowOff>0</xdr:rowOff>
    </xdr:to>
    <xdr:pic>
      <xdr:nvPicPr>
        <xdr:cNvPr id="16" name="Picture 5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53911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30</xdr:row>
      <xdr:rowOff>9525</xdr:rowOff>
    </xdr:to>
    <xdr:pic>
      <xdr:nvPicPr>
        <xdr:cNvPr id="17" name="Picture 5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43125" y="5391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9525</xdr:colOff>
      <xdr:row>30</xdr:row>
      <xdr:rowOff>9525</xdr:rowOff>
    </xdr:to>
    <xdr:pic>
      <xdr:nvPicPr>
        <xdr:cNvPr id="18" name="Picture 5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5391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9525</xdr:colOff>
      <xdr:row>30</xdr:row>
      <xdr:rowOff>9525</xdr:rowOff>
    </xdr:to>
    <xdr:pic>
      <xdr:nvPicPr>
        <xdr:cNvPr id="19" name="Picture 5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38675" y="5391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9525</xdr:colOff>
      <xdr:row>30</xdr:row>
      <xdr:rowOff>9525</xdr:rowOff>
    </xdr:to>
    <xdr:pic>
      <xdr:nvPicPr>
        <xdr:cNvPr id="20" name="Picture 5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86450" y="5391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36</xdr:row>
      <xdr:rowOff>28575</xdr:rowOff>
    </xdr:to>
    <xdr:pic>
      <xdr:nvPicPr>
        <xdr:cNvPr id="21" name="Picture 5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4400" y="6629400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0</xdr:colOff>
      <xdr:row>36</xdr:row>
      <xdr:rowOff>19050</xdr:rowOff>
    </xdr:to>
    <xdr:pic>
      <xdr:nvPicPr>
        <xdr:cNvPr id="22" name="Picture 5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43125" y="662940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9525</xdr:colOff>
      <xdr:row>36</xdr:row>
      <xdr:rowOff>28575</xdr:rowOff>
    </xdr:to>
    <xdr:pic>
      <xdr:nvPicPr>
        <xdr:cNvPr id="23" name="Picture 5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90900" y="662940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9525</xdr:colOff>
      <xdr:row>36</xdr:row>
      <xdr:rowOff>28575</xdr:rowOff>
    </xdr:to>
    <xdr:pic>
      <xdr:nvPicPr>
        <xdr:cNvPr id="24" name="Picture 5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38675" y="662940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0</xdr:colOff>
      <xdr:row>36</xdr:row>
      <xdr:rowOff>19050</xdr:rowOff>
    </xdr:to>
    <xdr:pic>
      <xdr:nvPicPr>
        <xdr:cNvPr id="25" name="Picture 5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86450" y="662940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9525</xdr:colOff>
      <xdr:row>42</xdr:row>
      <xdr:rowOff>9525</xdr:rowOff>
    </xdr:to>
    <xdr:pic>
      <xdr:nvPicPr>
        <xdr:cNvPr id="26" name="Picture 5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14400" y="786765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9525</xdr:colOff>
      <xdr:row>42</xdr:row>
      <xdr:rowOff>9525</xdr:rowOff>
    </xdr:to>
    <xdr:pic>
      <xdr:nvPicPr>
        <xdr:cNvPr id="27" name="Picture 5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90900" y="78676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9525</xdr:colOff>
      <xdr:row>42</xdr:row>
      <xdr:rowOff>9525</xdr:rowOff>
    </xdr:to>
    <xdr:pic>
      <xdr:nvPicPr>
        <xdr:cNvPr id="28" name="Picture 5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43125" y="78676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9525</xdr:colOff>
      <xdr:row>42</xdr:row>
      <xdr:rowOff>9525</xdr:rowOff>
    </xdr:to>
    <xdr:pic>
      <xdr:nvPicPr>
        <xdr:cNvPr id="29" name="Picture 5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38675" y="78676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1238250</xdr:colOff>
      <xdr:row>42</xdr:row>
      <xdr:rowOff>0</xdr:rowOff>
    </xdr:to>
    <xdr:pic>
      <xdr:nvPicPr>
        <xdr:cNvPr id="30" name="Picture 5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86450" y="7867650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48</xdr:row>
      <xdr:rowOff>9525</xdr:rowOff>
    </xdr:to>
    <xdr:pic>
      <xdr:nvPicPr>
        <xdr:cNvPr id="31" name="Picture 5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14400" y="910590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0</xdr:colOff>
      <xdr:row>48</xdr:row>
      <xdr:rowOff>0</xdr:rowOff>
    </xdr:to>
    <xdr:pic>
      <xdr:nvPicPr>
        <xdr:cNvPr id="32" name="Picture 5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43125" y="91059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1238250</xdr:colOff>
      <xdr:row>48</xdr:row>
      <xdr:rowOff>9525</xdr:rowOff>
    </xdr:to>
    <xdr:pic>
      <xdr:nvPicPr>
        <xdr:cNvPr id="33" name="Picture 53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90900" y="910590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9525</xdr:colOff>
      <xdr:row>48</xdr:row>
      <xdr:rowOff>9525</xdr:rowOff>
    </xdr:to>
    <xdr:pic>
      <xdr:nvPicPr>
        <xdr:cNvPr id="34" name="Picture 5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638675" y="91059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0</xdr:colOff>
      <xdr:row>48</xdr:row>
      <xdr:rowOff>0</xdr:rowOff>
    </xdr:to>
    <xdr:pic>
      <xdr:nvPicPr>
        <xdr:cNvPr id="35" name="Picture 5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86450" y="91059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9525</xdr:colOff>
      <xdr:row>54</xdr:row>
      <xdr:rowOff>0</xdr:rowOff>
    </xdr:to>
    <xdr:pic>
      <xdr:nvPicPr>
        <xdr:cNvPr id="36" name="Picture 5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14400" y="10344150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3</xdr:col>
      <xdr:colOff>0</xdr:colOff>
      <xdr:row>53</xdr:row>
      <xdr:rowOff>219075</xdr:rowOff>
    </xdr:to>
    <xdr:pic>
      <xdr:nvPicPr>
        <xdr:cNvPr id="37" name="Picture 54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43125" y="103441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9525</xdr:colOff>
      <xdr:row>54</xdr:row>
      <xdr:rowOff>0</xdr:rowOff>
    </xdr:to>
    <xdr:pic>
      <xdr:nvPicPr>
        <xdr:cNvPr id="38" name="Picture 5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90900" y="1034415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5</xdr:col>
      <xdr:colOff>0</xdr:colOff>
      <xdr:row>54</xdr:row>
      <xdr:rowOff>9525</xdr:rowOff>
    </xdr:to>
    <xdr:pic>
      <xdr:nvPicPr>
        <xdr:cNvPr id="39" name="Picture 5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638675" y="103441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0</xdr:colOff>
      <xdr:row>54</xdr:row>
      <xdr:rowOff>9525</xdr:rowOff>
    </xdr:to>
    <xdr:pic>
      <xdr:nvPicPr>
        <xdr:cNvPr id="40" name="Picture 5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86450" y="103441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9525</xdr:colOff>
      <xdr:row>59</xdr:row>
      <xdr:rowOff>219075</xdr:rowOff>
    </xdr:to>
    <xdr:pic>
      <xdr:nvPicPr>
        <xdr:cNvPr id="41" name="Picture 5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14400" y="115824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0</xdr:colOff>
      <xdr:row>60</xdr:row>
      <xdr:rowOff>9525</xdr:rowOff>
    </xdr:to>
    <xdr:pic>
      <xdr:nvPicPr>
        <xdr:cNvPr id="42" name="Picture 5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43125" y="115824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0</xdr:colOff>
      <xdr:row>60</xdr:row>
      <xdr:rowOff>9525</xdr:rowOff>
    </xdr:to>
    <xdr:pic>
      <xdr:nvPicPr>
        <xdr:cNvPr id="43" name="Picture 5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390900" y="115824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0</xdr:colOff>
      <xdr:row>60</xdr:row>
      <xdr:rowOff>9525</xdr:rowOff>
    </xdr:to>
    <xdr:pic>
      <xdr:nvPicPr>
        <xdr:cNvPr id="44" name="Picture 5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638675" y="115824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60</xdr:row>
      <xdr:rowOff>9525</xdr:rowOff>
    </xdr:to>
    <xdr:pic>
      <xdr:nvPicPr>
        <xdr:cNvPr id="45" name="Picture 5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86450" y="115824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66</xdr:row>
      <xdr:rowOff>9525</xdr:rowOff>
    </xdr:to>
    <xdr:pic>
      <xdr:nvPicPr>
        <xdr:cNvPr id="46" name="Picture 5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14400" y="1282065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3</xdr:col>
      <xdr:colOff>0</xdr:colOff>
      <xdr:row>66</xdr:row>
      <xdr:rowOff>19050</xdr:rowOff>
    </xdr:to>
    <xdr:pic>
      <xdr:nvPicPr>
        <xdr:cNvPr id="47" name="Picture 5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143125" y="1282065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152400</xdr:rowOff>
    </xdr:from>
    <xdr:to>
      <xdr:col>4</xdr:col>
      <xdr:colOff>9525</xdr:colOff>
      <xdr:row>66</xdr:row>
      <xdr:rowOff>19050</xdr:rowOff>
    </xdr:to>
    <xdr:pic>
      <xdr:nvPicPr>
        <xdr:cNvPr id="48" name="Picture 5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90900" y="128111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9525</xdr:colOff>
      <xdr:row>66</xdr:row>
      <xdr:rowOff>28575</xdr:rowOff>
    </xdr:to>
    <xdr:pic>
      <xdr:nvPicPr>
        <xdr:cNvPr id="49" name="Picture 5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638675" y="128206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0</xdr:colOff>
      <xdr:row>66</xdr:row>
      <xdr:rowOff>38100</xdr:rowOff>
    </xdr:to>
    <xdr:pic>
      <xdr:nvPicPr>
        <xdr:cNvPr id="50" name="Picture 5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86450" y="12820650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72</xdr:row>
      <xdr:rowOff>0</xdr:rowOff>
    </xdr:to>
    <xdr:pic>
      <xdr:nvPicPr>
        <xdr:cNvPr id="51" name="Picture 5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14400" y="1405890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3</xdr:col>
      <xdr:colOff>0</xdr:colOff>
      <xdr:row>72</xdr:row>
      <xdr:rowOff>9525</xdr:rowOff>
    </xdr:to>
    <xdr:pic>
      <xdr:nvPicPr>
        <xdr:cNvPr id="52" name="Picture 5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43125" y="140589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72</xdr:row>
      <xdr:rowOff>9525</xdr:rowOff>
    </xdr:to>
    <xdr:pic>
      <xdr:nvPicPr>
        <xdr:cNvPr id="53" name="Picture 5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90900" y="140589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0</xdr:colOff>
      <xdr:row>72</xdr:row>
      <xdr:rowOff>9525</xdr:rowOff>
    </xdr:to>
    <xdr:pic>
      <xdr:nvPicPr>
        <xdr:cNvPr id="54" name="Picture 5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638675" y="140589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0</xdr:colOff>
      <xdr:row>72</xdr:row>
      <xdr:rowOff>0</xdr:rowOff>
    </xdr:to>
    <xdr:pic>
      <xdr:nvPicPr>
        <xdr:cNvPr id="55" name="Picture 5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86450" y="140589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9525</xdr:colOff>
      <xdr:row>78</xdr:row>
      <xdr:rowOff>0</xdr:rowOff>
    </xdr:to>
    <xdr:pic>
      <xdr:nvPicPr>
        <xdr:cNvPr id="56" name="Picture 5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14400" y="15297150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9525</xdr:colOff>
      <xdr:row>78</xdr:row>
      <xdr:rowOff>9525</xdr:rowOff>
    </xdr:to>
    <xdr:pic>
      <xdr:nvPicPr>
        <xdr:cNvPr id="57" name="Picture 5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43125" y="15297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0</xdr:colOff>
      <xdr:row>78</xdr:row>
      <xdr:rowOff>9525</xdr:rowOff>
    </xdr:to>
    <xdr:pic>
      <xdr:nvPicPr>
        <xdr:cNvPr id="58" name="Picture 5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90900" y="152971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5</xdr:col>
      <xdr:colOff>0</xdr:colOff>
      <xdr:row>78</xdr:row>
      <xdr:rowOff>9525</xdr:rowOff>
    </xdr:to>
    <xdr:pic>
      <xdr:nvPicPr>
        <xdr:cNvPr id="59" name="Picture 5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638675" y="1529715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9525</xdr:colOff>
      <xdr:row>78</xdr:row>
      <xdr:rowOff>9525</xdr:rowOff>
    </xdr:to>
    <xdr:pic>
      <xdr:nvPicPr>
        <xdr:cNvPr id="60" name="Picture 5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86450" y="152971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84</xdr:row>
      <xdr:rowOff>9525</xdr:rowOff>
    </xdr:to>
    <xdr:pic>
      <xdr:nvPicPr>
        <xdr:cNvPr id="61" name="Picture 5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14400" y="16535400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9525</xdr:colOff>
      <xdr:row>84</xdr:row>
      <xdr:rowOff>9525</xdr:rowOff>
    </xdr:to>
    <xdr:pic>
      <xdr:nvPicPr>
        <xdr:cNvPr id="62" name="Picture 5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143125" y="165354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9525</xdr:colOff>
      <xdr:row>84</xdr:row>
      <xdr:rowOff>0</xdr:rowOff>
    </xdr:to>
    <xdr:pic>
      <xdr:nvPicPr>
        <xdr:cNvPr id="63" name="Picture 5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90900" y="165354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5</xdr:col>
      <xdr:colOff>0</xdr:colOff>
      <xdr:row>84</xdr:row>
      <xdr:rowOff>0</xdr:rowOff>
    </xdr:to>
    <xdr:pic>
      <xdr:nvPicPr>
        <xdr:cNvPr id="64" name="Picture 5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638675" y="165354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9525</xdr:colOff>
      <xdr:row>84</xdr:row>
      <xdr:rowOff>9525</xdr:rowOff>
    </xdr:to>
    <xdr:pic>
      <xdr:nvPicPr>
        <xdr:cNvPr id="65" name="Picture 5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886450" y="165354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3</xdr:row>
      <xdr:rowOff>123825</xdr:rowOff>
    </xdr:from>
    <xdr:to>
      <xdr:col>4</xdr:col>
      <xdr:colOff>590550</xdr:colOff>
      <xdr:row>6</xdr:row>
      <xdr:rowOff>47625</xdr:rowOff>
    </xdr:to>
    <xdr:pic>
      <xdr:nvPicPr>
        <xdr:cNvPr id="66" name="Picture 57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95350" y="628650"/>
          <a:ext cx="4333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22"/>
  <sheetViews>
    <sheetView showGridLines="0" showRowColHeaders="0" tabSelected="1" zoomScale="150" zoomScaleNormal="150" workbookViewId="0" topLeftCell="B37">
      <selection activeCell="D49" sqref="D49"/>
    </sheetView>
  </sheetViews>
  <sheetFormatPr defaultColWidth="9.140625" defaultRowHeight="12.75"/>
  <cols>
    <col min="1" max="1" width="13.7109375" style="0" customWidth="1"/>
    <col min="2" max="2" width="18.421875" style="0" customWidth="1"/>
    <col min="3" max="6" width="18.7109375" style="0" customWidth="1"/>
    <col min="7" max="7" width="12.00390625" style="0" customWidth="1"/>
    <col min="8" max="16384" width="11.421875" style="0" customWidth="1"/>
  </cols>
  <sheetData>
    <row r="1" spans="1:8" ht="18">
      <c r="A1" s="10"/>
      <c r="B1" s="6"/>
      <c r="C1" s="7"/>
      <c r="D1" s="7"/>
      <c r="E1" s="8"/>
      <c r="F1" s="7"/>
      <c r="G1" s="9"/>
      <c r="H1" s="9"/>
    </row>
    <row r="2" spans="1:8" ht="13.5" customHeight="1">
      <c r="A2" s="9"/>
      <c r="B2" s="48" t="s">
        <v>3</v>
      </c>
      <c r="C2" s="49"/>
      <c r="D2" s="49"/>
      <c r="E2" s="49"/>
      <c r="F2" s="50"/>
      <c r="G2" s="9"/>
      <c r="H2" s="9"/>
    </row>
    <row r="3" spans="1:8" ht="8.25" customHeight="1">
      <c r="A3" s="9"/>
      <c r="B3" s="51"/>
      <c r="C3" s="52"/>
      <c r="D3" s="52"/>
      <c r="E3" s="52"/>
      <c r="F3" s="53"/>
      <c r="G3" s="9"/>
      <c r="H3" s="9"/>
    </row>
    <row r="4" spans="1:8" ht="30" customHeight="1">
      <c r="A4" s="9"/>
      <c r="B4" s="54"/>
      <c r="C4" s="55"/>
      <c r="D4" s="55"/>
      <c r="E4" s="55"/>
      <c r="F4" s="55"/>
      <c r="G4" s="9"/>
      <c r="H4" s="9"/>
    </row>
    <row r="5" spans="1:8" ht="24.75" customHeight="1">
      <c r="A5" s="9"/>
      <c r="B5" s="56"/>
      <c r="C5" s="56"/>
      <c r="D5" s="56"/>
      <c r="E5" s="15">
        <f>COUNTIF(B14:F14,"ok!")+COUNTIF(B20:F20,"ok!")+COUNTIF(B26:F26,"ok!")+COUNTIF(B32:F32,"ok!")+COUNTIF(B38:F38,"ok!")+COUNTIF(B44:F44,"ok!")+COUNTIF(B50:F50,"ok!")+COUNTIF(B56:F56,"ok!")+COUNTIF(B62:F62,"ok!")+COUNTIF(B68:F68,"ok!")+COUNTIF(B74:F74,"ok!")+COUNTIF(B80:F80,"ok!")+COUNTIF(B86:F86,"ok!")</f>
        <v>0</v>
      </c>
      <c r="F5" s="14" t="s">
        <v>2</v>
      </c>
      <c r="G5" s="9"/>
      <c r="H5" s="9"/>
    </row>
    <row r="6" spans="1:8" ht="19.5" customHeight="1">
      <c r="A6" s="9"/>
      <c r="B6" s="56"/>
      <c r="C6" s="56"/>
      <c r="D6" s="56"/>
      <c r="E6" s="17">
        <f>E5/65</f>
        <v>0</v>
      </c>
      <c r="F6" s="16" t="s">
        <v>0</v>
      </c>
      <c r="G6" s="9"/>
      <c r="H6" s="9"/>
    </row>
    <row r="7" spans="1:8" ht="8.25" customHeight="1">
      <c r="A7" s="9"/>
      <c r="B7" s="56"/>
      <c r="C7" s="56"/>
      <c r="D7" s="56"/>
      <c r="E7" s="11"/>
      <c r="F7" s="10"/>
      <c r="G7" s="9"/>
      <c r="H7" s="9"/>
    </row>
    <row r="8" spans="1:8" ht="9.75" customHeight="1">
      <c r="A8" s="9"/>
      <c r="B8" s="56"/>
      <c r="C8" s="56"/>
      <c r="D8" s="56"/>
      <c r="E8" s="7"/>
      <c r="F8" s="7"/>
      <c r="G8" s="9"/>
      <c r="H8" s="9"/>
    </row>
    <row r="9" spans="1:8" ht="18" customHeight="1">
      <c r="A9" s="9"/>
      <c r="B9" s="46"/>
      <c r="C9" s="27"/>
      <c r="D9" s="27"/>
      <c r="E9" s="24"/>
      <c r="F9" s="33"/>
      <c r="G9" s="9"/>
      <c r="H9" s="9"/>
    </row>
    <row r="10" spans="1:8" ht="18" customHeight="1">
      <c r="A10" s="9"/>
      <c r="B10" s="46"/>
      <c r="C10" s="27"/>
      <c r="D10" s="27"/>
      <c r="E10" s="24"/>
      <c r="F10" s="33"/>
      <c r="G10" s="9"/>
      <c r="H10" s="9"/>
    </row>
    <row r="11" spans="1:8" ht="18" customHeight="1">
      <c r="A11" s="9"/>
      <c r="B11" s="46"/>
      <c r="C11" s="27"/>
      <c r="D11" s="27"/>
      <c r="E11" s="24"/>
      <c r="F11" s="33"/>
      <c r="G11" s="9"/>
      <c r="H11" s="9"/>
    </row>
    <row r="12" spans="1:8" ht="18" customHeight="1">
      <c r="A12" s="9"/>
      <c r="B12" s="47"/>
      <c r="C12" s="43"/>
      <c r="D12" s="43"/>
      <c r="E12" s="42"/>
      <c r="F12" s="44"/>
      <c r="G12" s="9"/>
      <c r="H12" s="9"/>
    </row>
    <row r="13" spans="1:8" ht="12.75">
      <c r="A13" s="9"/>
      <c r="B13" s="2"/>
      <c r="C13" s="2"/>
      <c r="D13" s="2"/>
      <c r="E13" s="2"/>
      <c r="F13" s="2"/>
      <c r="G13" s="9"/>
      <c r="H13" s="9"/>
    </row>
    <row r="14" spans="1:8" ht="12.75">
      <c r="A14" s="9"/>
      <c r="B14" s="3" t="str">
        <f>IF(B13="defender","OK!","INCORRECTO")</f>
        <v>INCORRECTO</v>
      </c>
      <c r="C14" s="4" t="str">
        <f>IF(C13="crash","OK!","INCORRECTO")</f>
        <v>INCORRECTO</v>
      </c>
      <c r="D14" s="4" t="str">
        <f>IF(D13="galaga","ok!","INCORRECTO")</f>
        <v>INCORRECTO</v>
      </c>
      <c r="E14" s="4" t="str">
        <f>IF(E13="phoenix","ok!","INCORRECTO")</f>
        <v>INCORRECTO</v>
      </c>
      <c r="F14" s="5" t="str">
        <f>IF(F13="galaxian","ok!","INCORRECTO")</f>
        <v>INCORRECTO</v>
      </c>
      <c r="G14" s="9"/>
      <c r="H14" s="9"/>
    </row>
    <row r="15" spans="1:8" ht="18" customHeight="1">
      <c r="A15" s="9"/>
      <c r="B15" s="30"/>
      <c r="C15" s="27"/>
      <c r="D15" s="27"/>
      <c r="E15" s="27"/>
      <c r="F15" s="33"/>
      <c r="G15" s="9"/>
      <c r="H15" s="9"/>
    </row>
    <row r="16" spans="1:8" ht="18" customHeight="1">
      <c r="A16" s="9"/>
      <c r="B16" s="30"/>
      <c r="C16" s="27"/>
      <c r="D16" s="27"/>
      <c r="E16" s="27"/>
      <c r="F16" s="33"/>
      <c r="G16" s="9"/>
      <c r="H16" s="9"/>
    </row>
    <row r="17" spans="1:8" ht="18" customHeight="1">
      <c r="A17" s="9"/>
      <c r="B17" s="30"/>
      <c r="C17" s="27"/>
      <c r="D17" s="27"/>
      <c r="E17" s="27"/>
      <c r="F17" s="33"/>
      <c r="G17" s="9"/>
      <c r="H17" s="9"/>
    </row>
    <row r="18" spans="1:8" ht="18" customHeight="1">
      <c r="A18" s="9"/>
      <c r="B18" s="45"/>
      <c r="C18" s="43"/>
      <c r="D18" s="43"/>
      <c r="E18" s="43"/>
      <c r="F18" s="44"/>
      <c r="G18" s="9"/>
      <c r="H18" s="9"/>
    </row>
    <row r="19" spans="1:8" ht="12.75">
      <c r="A19" s="9"/>
      <c r="B19" s="2"/>
      <c r="C19" s="2"/>
      <c r="D19" s="2"/>
      <c r="E19" s="2"/>
      <c r="F19" s="2"/>
      <c r="G19" s="9"/>
      <c r="H19" s="9"/>
    </row>
    <row r="20" spans="1:8" ht="12.75">
      <c r="A20" s="9"/>
      <c r="B20" s="3" t="str">
        <f>IF(B19="moon cresta","ok!","INCORRECTO")</f>
        <v>INCORRECTO</v>
      </c>
      <c r="C20" s="4" t="str">
        <f>IF(C19="zaxxon","ok!","INCORRECTO")</f>
        <v>INCORRECTO</v>
      </c>
      <c r="D20" s="4" t="str">
        <f>IF(D19="pleiads","ok!","INCORRECTO")</f>
        <v>INCORRECTO</v>
      </c>
      <c r="E20" s="4" t="str">
        <f>IF(E19="scramble","ok!","INCORRECTO")</f>
        <v>INCORRECTO</v>
      </c>
      <c r="F20" s="5" t="str">
        <f>IF(F19="amidar","ok!","INCORRECTO")</f>
        <v>INCORRECTO</v>
      </c>
      <c r="G20" s="9"/>
      <c r="H20" s="9"/>
    </row>
    <row r="21" spans="1:8" ht="18" customHeight="1">
      <c r="A21" s="9"/>
      <c r="B21" s="21"/>
      <c r="C21" s="27"/>
      <c r="D21" s="27"/>
      <c r="E21" s="24"/>
      <c r="F21" s="33"/>
      <c r="G21" s="9"/>
      <c r="H21" s="9"/>
    </row>
    <row r="22" spans="1:8" ht="18" customHeight="1">
      <c r="A22" s="9"/>
      <c r="B22" s="21"/>
      <c r="C22" s="27"/>
      <c r="D22" s="27"/>
      <c r="E22" s="24"/>
      <c r="F22" s="33"/>
      <c r="G22" s="9"/>
      <c r="H22" s="9"/>
    </row>
    <row r="23" spans="1:8" ht="18" customHeight="1">
      <c r="A23" s="9"/>
      <c r="B23" s="21"/>
      <c r="C23" s="27"/>
      <c r="D23" s="27"/>
      <c r="E23" s="24"/>
      <c r="F23" s="33"/>
      <c r="G23" s="9"/>
      <c r="H23" s="9"/>
    </row>
    <row r="24" spans="1:8" ht="18" customHeight="1">
      <c r="A24" s="9"/>
      <c r="B24" s="41"/>
      <c r="C24" s="43"/>
      <c r="D24" s="43"/>
      <c r="E24" s="42"/>
      <c r="F24" s="44"/>
      <c r="G24" s="9"/>
      <c r="H24" s="9"/>
    </row>
    <row r="25" spans="1:8" ht="12.75">
      <c r="A25" s="9"/>
      <c r="B25" s="2"/>
      <c r="C25" s="2"/>
      <c r="D25" s="2"/>
      <c r="E25" s="2"/>
      <c r="F25" s="2"/>
      <c r="G25" s="9"/>
      <c r="H25" s="9"/>
    </row>
    <row r="26" spans="1:8" ht="12.75">
      <c r="A26" s="9"/>
      <c r="B26" s="3" t="str">
        <f>IF(B25="donkey kong","ok!","INCORRECTO")</f>
        <v>INCORRECTO</v>
      </c>
      <c r="C26" s="4" t="str">
        <f>IF(C25="locomotion","ok!","INCORRECTO")</f>
        <v>INCORRECTO</v>
      </c>
      <c r="D26" s="4" t="str">
        <f>IF(D25="ping pong","ok!","INCORRECTO")</f>
        <v>INCORRECTO</v>
      </c>
      <c r="E26" s="4" t="str">
        <f>IF(E25="space invaders","ok!","INCORRECTO")</f>
        <v>INCORRECTO</v>
      </c>
      <c r="F26" s="5" t="str">
        <f>IF(F25="mario bros","ok!","INCORRECTO")</f>
        <v>INCORRECTO</v>
      </c>
      <c r="G26" s="9"/>
      <c r="H26" s="9"/>
    </row>
    <row r="27" spans="1:8" ht="18" customHeight="1">
      <c r="A27" s="9"/>
      <c r="B27" s="21"/>
      <c r="C27" s="27"/>
      <c r="D27" s="24"/>
      <c r="E27" s="24"/>
      <c r="F27" s="33"/>
      <c r="G27" s="9"/>
      <c r="H27" s="9"/>
    </row>
    <row r="28" spans="1:8" ht="18" customHeight="1">
      <c r="A28" s="9"/>
      <c r="B28" s="21"/>
      <c r="C28" s="27"/>
      <c r="D28" s="24"/>
      <c r="E28" s="24"/>
      <c r="F28" s="33"/>
      <c r="G28" s="9"/>
      <c r="H28" s="9"/>
    </row>
    <row r="29" spans="1:8" ht="18" customHeight="1">
      <c r="A29" s="9"/>
      <c r="B29" s="21"/>
      <c r="C29" s="27"/>
      <c r="D29" s="24"/>
      <c r="E29" s="24"/>
      <c r="F29" s="33"/>
      <c r="G29" s="9"/>
      <c r="H29" s="9"/>
    </row>
    <row r="30" spans="1:8" ht="18" customHeight="1">
      <c r="A30" s="9"/>
      <c r="B30" s="41"/>
      <c r="C30" s="43"/>
      <c r="D30" s="42"/>
      <c r="E30" s="42"/>
      <c r="F30" s="44"/>
      <c r="G30" s="9"/>
      <c r="H30" s="9"/>
    </row>
    <row r="31" spans="1:8" ht="12.75">
      <c r="A31" s="9"/>
      <c r="B31" s="2"/>
      <c r="C31" s="2"/>
      <c r="D31" s="2"/>
      <c r="E31" s="2"/>
      <c r="F31" s="2"/>
      <c r="G31" s="9"/>
      <c r="H31" s="9"/>
    </row>
    <row r="32" spans="1:8" ht="12.75">
      <c r="A32" s="9"/>
      <c r="B32" s="3" t="str">
        <f>IF(B31="pole position","ok!","INCORRECTO")</f>
        <v>INCORRECTO</v>
      </c>
      <c r="C32" s="4" t="str">
        <f>IF(C31="pengo","ok!","INCORRECTO")</f>
        <v>INCORRECTO</v>
      </c>
      <c r="D32" s="4" t="str">
        <f>IF(D31="bagman","ok!","INCORRECTO")</f>
        <v>INCORRECTO</v>
      </c>
      <c r="E32" s="4" t="str">
        <f>IF(E31="dig dug","ok!","INCORRECTO")</f>
        <v>INCORRECTO</v>
      </c>
      <c r="F32" s="5" t="str">
        <f>IF(F31="hang on","ok!","INCORRECTO")</f>
        <v>INCORRECTO</v>
      </c>
      <c r="G32" s="9"/>
      <c r="H32" s="9"/>
    </row>
    <row r="33" spans="1:8" ht="18" customHeight="1">
      <c r="A33" s="9"/>
      <c r="B33" s="30"/>
      <c r="C33" s="27"/>
      <c r="D33" s="27"/>
      <c r="E33" s="27"/>
      <c r="F33" s="33"/>
      <c r="G33" s="9"/>
      <c r="H33" s="9"/>
    </row>
    <row r="34" spans="1:8" ht="18" customHeight="1">
      <c r="A34" s="9"/>
      <c r="B34" s="30"/>
      <c r="C34" s="27"/>
      <c r="D34" s="27"/>
      <c r="E34" s="27"/>
      <c r="F34" s="33"/>
      <c r="G34" s="9"/>
      <c r="H34" s="9"/>
    </row>
    <row r="35" spans="1:8" ht="18" customHeight="1">
      <c r="A35" s="9"/>
      <c r="B35" s="30"/>
      <c r="C35" s="27"/>
      <c r="D35" s="27"/>
      <c r="E35" s="27"/>
      <c r="F35" s="33"/>
      <c r="G35" s="9"/>
      <c r="H35" s="9"/>
    </row>
    <row r="36" spans="1:8" ht="18" customHeight="1">
      <c r="A36" s="9"/>
      <c r="B36" s="45"/>
      <c r="C36" s="43"/>
      <c r="D36" s="43"/>
      <c r="E36" s="43"/>
      <c r="F36" s="44"/>
      <c r="G36" s="9"/>
      <c r="H36" s="9"/>
    </row>
    <row r="37" spans="1:8" ht="12.75">
      <c r="A37" s="9"/>
      <c r="B37" s="2"/>
      <c r="C37" s="2"/>
      <c r="D37" s="2"/>
      <c r="E37" s="2"/>
      <c r="F37" s="2"/>
      <c r="G37" s="9"/>
      <c r="H37" s="9"/>
    </row>
    <row r="38" spans="1:8" ht="12.75">
      <c r="A38" s="9"/>
      <c r="B38" s="3" t="str">
        <f>IF(B37="frogger","ok!","INCORRECTO")</f>
        <v>INCORRECTO</v>
      </c>
      <c r="C38" s="4" t="str">
        <f>IF(C37="green beret","ok!","INCORRECTO")</f>
        <v>INCORRECTO</v>
      </c>
      <c r="D38" s="4" t="str">
        <f>IF(D37="trivial pursuit","ok!","INCORRECTO")</f>
        <v>INCORRECTO</v>
      </c>
      <c r="E38" s="4" t="str">
        <f>IF(E37="rainbow island","ok!","INCORRECTO")</f>
        <v>INCORRECTO</v>
      </c>
      <c r="F38" s="5" t="str">
        <f>IF(F37="hyper sports","ok!","INCORRECTO")</f>
        <v>INCORRECTO</v>
      </c>
      <c r="G38" s="9"/>
      <c r="H38" s="9"/>
    </row>
    <row r="39" spans="1:8" ht="18" customHeight="1">
      <c r="A39" s="9"/>
      <c r="B39" s="30"/>
      <c r="C39" s="27"/>
      <c r="D39" s="27"/>
      <c r="E39" s="24"/>
      <c r="F39" s="33"/>
      <c r="G39" s="9"/>
      <c r="H39" s="9"/>
    </row>
    <row r="40" spans="1:8" ht="18" customHeight="1">
      <c r="A40" s="9"/>
      <c r="B40" s="30"/>
      <c r="C40" s="27"/>
      <c r="D40" s="27"/>
      <c r="E40" s="24"/>
      <c r="F40" s="33"/>
      <c r="G40" s="9"/>
      <c r="H40" s="9"/>
    </row>
    <row r="41" spans="1:8" ht="18" customHeight="1">
      <c r="A41" s="9"/>
      <c r="B41" s="30"/>
      <c r="C41" s="27"/>
      <c r="D41" s="27"/>
      <c r="E41" s="24"/>
      <c r="F41" s="33"/>
      <c r="G41" s="9"/>
      <c r="H41" s="9"/>
    </row>
    <row r="42" spans="1:8" ht="18" customHeight="1">
      <c r="A42" s="9"/>
      <c r="B42" s="45"/>
      <c r="C42" s="43"/>
      <c r="D42" s="43"/>
      <c r="E42" s="42"/>
      <c r="F42" s="44"/>
      <c r="G42" s="9"/>
      <c r="H42" s="9"/>
    </row>
    <row r="43" spans="1:8" ht="12.75">
      <c r="A43" s="9"/>
      <c r="B43" s="2"/>
      <c r="C43" s="2"/>
      <c r="D43" s="2"/>
      <c r="E43" s="2"/>
      <c r="F43" s="2"/>
      <c r="G43" s="9"/>
      <c r="H43" s="9"/>
    </row>
    <row r="44" spans="1:8" ht="12.75">
      <c r="A44" s="9"/>
      <c r="B44" s="3" t="str">
        <f>IF(B43="arkanoid","ok!","INCORRECTO")</f>
        <v>INCORRECTO</v>
      </c>
      <c r="C44" s="4" t="str">
        <f>IF(C43="bomb jack","ok!","INCORRECTO")</f>
        <v>INCORRECTO</v>
      </c>
      <c r="D44" s="4" t="str">
        <f>IF(D43="xybots","ok!","INCORRECTO")</f>
        <v>INCORRECTO</v>
      </c>
      <c r="E44" s="4" t="str">
        <f>IF(E43="out run","ok!","INCORRECTO")</f>
        <v>INCORRECTO</v>
      </c>
      <c r="F44" s="5" t="str">
        <f>IF(F43="puzznic","ok!","INCORRECTO")</f>
        <v>INCORRECTO</v>
      </c>
      <c r="G44" s="9"/>
      <c r="H44" s="9"/>
    </row>
    <row r="45" spans="1:8" ht="18" customHeight="1">
      <c r="A45" s="9"/>
      <c r="B45" s="21"/>
      <c r="C45" s="24"/>
      <c r="D45" s="27"/>
      <c r="E45" s="27"/>
      <c r="F45" s="18"/>
      <c r="G45" s="9"/>
      <c r="H45" s="9"/>
    </row>
    <row r="46" spans="1:8" ht="18" customHeight="1">
      <c r="A46" s="9"/>
      <c r="B46" s="21"/>
      <c r="C46" s="24"/>
      <c r="D46" s="27"/>
      <c r="E46" s="27"/>
      <c r="F46" s="18"/>
      <c r="G46" s="9"/>
      <c r="H46" s="9"/>
    </row>
    <row r="47" spans="1:8" ht="18" customHeight="1">
      <c r="A47" s="9"/>
      <c r="B47" s="21"/>
      <c r="C47" s="24"/>
      <c r="D47" s="27"/>
      <c r="E47" s="27"/>
      <c r="F47" s="18"/>
      <c r="G47" s="9"/>
      <c r="H47" s="9"/>
    </row>
    <row r="48" spans="1:8" ht="18" customHeight="1">
      <c r="A48" s="9"/>
      <c r="B48" s="41"/>
      <c r="C48" s="42"/>
      <c r="D48" s="43"/>
      <c r="E48" s="43"/>
      <c r="F48" s="36"/>
      <c r="G48" s="9"/>
      <c r="H48" s="9"/>
    </row>
    <row r="49" spans="1:8" ht="12.75">
      <c r="A49" s="9"/>
      <c r="B49" s="2"/>
      <c r="C49" s="2"/>
      <c r="D49" s="2"/>
      <c r="E49" s="2"/>
      <c r="F49" s="2"/>
      <c r="G49" s="9"/>
      <c r="H49" s="9"/>
    </row>
    <row r="50" spans="1:8" ht="12.75">
      <c r="A50" s="9"/>
      <c r="B50" s="3" t="str">
        <f>IF(B49="track &amp; field","ok!","INCORRECTO")</f>
        <v>INCORRECTO</v>
      </c>
      <c r="C50" s="4" t="str">
        <f>IF(C49="wonder boy","ok!","INCORRECTO")</f>
        <v>INCORRECTO</v>
      </c>
      <c r="D50" s="4" t="str">
        <f>IF(D49="cabal","ok!","INCORRECTO")</f>
        <v>INCORRECTO</v>
      </c>
      <c r="E50" s="4" t="str">
        <f>IF(E49="black tiger","ok!","INCORRECTO")</f>
        <v>INCORRECTO</v>
      </c>
      <c r="F50" s="5" t="str">
        <f>IF(F49="primal rage","ok!","INCORRECTO")</f>
        <v>INCORRECTO</v>
      </c>
      <c r="G50" s="9"/>
      <c r="H50" s="9"/>
    </row>
    <row r="51" spans="1:8" ht="18" customHeight="1">
      <c r="A51" s="9"/>
      <c r="B51" s="30"/>
      <c r="C51" s="24"/>
      <c r="D51" s="27"/>
      <c r="E51" s="37"/>
      <c r="F51" s="39" t="s">
        <v>1</v>
      </c>
      <c r="G51" s="9"/>
      <c r="H51" s="9"/>
    </row>
    <row r="52" spans="1:8" ht="18" customHeight="1">
      <c r="A52" s="9"/>
      <c r="B52" s="31"/>
      <c r="C52" s="25"/>
      <c r="D52" s="28"/>
      <c r="E52" s="37"/>
      <c r="F52" s="39"/>
      <c r="G52" s="9"/>
      <c r="H52" s="9"/>
    </row>
    <row r="53" spans="1:8" ht="18" customHeight="1">
      <c r="A53" s="9"/>
      <c r="B53" s="31"/>
      <c r="C53" s="25"/>
      <c r="D53" s="28"/>
      <c r="E53" s="37"/>
      <c r="F53" s="39"/>
      <c r="G53" s="9"/>
      <c r="H53" s="9"/>
    </row>
    <row r="54" spans="1:8" ht="18" customHeight="1">
      <c r="A54" s="9"/>
      <c r="B54" s="32"/>
      <c r="C54" s="26"/>
      <c r="D54" s="29"/>
      <c r="E54" s="38"/>
      <c r="F54" s="40"/>
      <c r="G54" s="9"/>
      <c r="H54" s="9"/>
    </row>
    <row r="55" spans="1:8" ht="12.75">
      <c r="A55" s="9"/>
      <c r="B55" s="2"/>
      <c r="C55" s="2"/>
      <c r="D55" s="2"/>
      <c r="E55" s="2"/>
      <c r="F55" s="2"/>
      <c r="G55" s="9"/>
      <c r="H55" s="9"/>
    </row>
    <row r="56" spans="1:8" ht="12.75">
      <c r="A56" s="9"/>
      <c r="B56" s="3" t="str">
        <f>IF(B55="lemmings","ok!","INCORRECTO")</f>
        <v>INCORRECTO</v>
      </c>
      <c r="C56" s="4" t="str">
        <f>IF(C55="operación wolf","ok!","INCORRECTO")</f>
        <v>INCORRECTO</v>
      </c>
      <c r="D56" s="4" t="str">
        <f>IF(D55="robocop","ok!","INCORRECTO")</f>
        <v>INCORRECTO</v>
      </c>
      <c r="E56" s="4" t="str">
        <f>IF(E55="columns","ok!","INCORRECTO")</f>
        <v>INCORRECTO</v>
      </c>
      <c r="F56" s="5" t="str">
        <f>IF(F55="ikari warriors","ok!","INCORRECTO")</f>
        <v>INCORRECTO</v>
      </c>
      <c r="G56" s="9"/>
      <c r="H56" s="9"/>
    </row>
    <row r="57" spans="1:8" ht="18" customHeight="1">
      <c r="A57" s="9"/>
      <c r="B57" s="30"/>
      <c r="C57" s="27"/>
      <c r="D57" s="27"/>
      <c r="E57" s="27"/>
      <c r="F57" s="18"/>
      <c r="G57" s="9"/>
      <c r="H57" s="9"/>
    </row>
    <row r="58" spans="1:8" ht="18" customHeight="1">
      <c r="A58" s="9"/>
      <c r="B58" s="31"/>
      <c r="C58" s="28"/>
      <c r="D58" s="28"/>
      <c r="E58" s="28"/>
      <c r="F58" s="19"/>
      <c r="G58" s="9"/>
      <c r="H58" s="9"/>
    </row>
    <row r="59" spans="1:8" ht="18" customHeight="1">
      <c r="A59" s="9"/>
      <c r="B59" s="31"/>
      <c r="C59" s="28"/>
      <c r="D59" s="28"/>
      <c r="E59" s="28"/>
      <c r="F59" s="19"/>
      <c r="G59" s="9"/>
      <c r="H59" s="9"/>
    </row>
    <row r="60" spans="1:8" ht="18" customHeight="1">
      <c r="A60" s="9"/>
      <c r="B60" s="32"/>
      <c r="C60" s="29"/>
      <c r="D60" s="29"/>
      <c r="E60" s="29"/>
      <c r="F60" s="20"/>
      <c r="G60" s="9"/>
      <c r="H60" s="9"/>
    </row>
    <row r="61" spans="1:8" ht="12.75">
      <c r="A61" s="9"/>
      <c r="B61" s="2"/>
      <c r="C61" s="2"/>
      <c r="D61" s="2"/>
      <c r="E61" s="2"/>
      <c r="F61" s="2"/>
      <c r="G61" s="9"/>
      <c r="H61" s="9"/>
    </row>
    <row r="62" spans="1:8" ht="12.75">
      <c r="A62" s="9"/>
      <c r="B62" s="3" t="str">
        <f>IF(B61="choplifter","ok!","INCORRECTO")</f>
        <v>INCORRECTO</v>
      </c>
      <c r="C62" s="4" t="str">
        <f>IF(C61="tetris","ok!","INCORRECTO")</f>
        <v>INCORRECTO</v>
      </c>
      <c r="D62" s="4" t="str">
        <f>IF(D61="commando","ok!","INCORRECTO")</f>
        <v>INCORRECTO</v>
      </c>
      <c r="E62" s="4" t="str">
        <f>IF(E61="rygar","ok!","INCORRECTO")</f>
        <v>INCORRECTO</v>
      </c>
      <c r="F62" s="5" t="str">
        <f>IF(F61="gaunlet","ok!","INCORRECTO")</f>
        <v>INCORRECTO</v>
      </c>
      <c r="G62" s="9"/>
      <c r="H62" s="9"/>
    </row>
    <row r="63" spans="1:8" ht="18" customHeight="1">
      <c r="A63" s="9"/>
      <c r="B63" s="30"/>
      <c r="C63" s="27"/>
      <c r="D63" s="24"/>
      <c r="E63" s="24"/>
      <c r="F63" s="33"/>
      <c r="G63" s="9"/>
      <c r="H63" s="9"/>
    </row>
    <row r="64" spans="1:8" ht="18" customHeight="1">
      <c r="A64" s="9"/>
      <c r="B64" s="31"/>
      <c r="C64" s="28"/>
      <c r="D64" s="25"/>
      <c r="E64" s="25"/>
      <c r="F64" s="34"/>
      <c r="G64" s="9"/>
      <c r="H64" s="9"/>
    </row>
    <row r="65" spans="1:8" ht="18" customHeight="1">
      <c r="A65" s="9"/>
      <c r="B65" s="31"/>
      <c r="C65" s="28"/>
      <c r="D65" s="25"/>
      <c r="E65" s="25"/>
      <c r="F65" s="34"/>
      <c r="G65" s="9"/>
      <c r="H65" s="9"/>
    </row>
    <row r="66" spans="1:8" ht="18" customHeight="1">
      <c r="A66" s="9"/>
      <c r="B66" s="32"/>
      <c r="C66" s="29"/>
      <c r="D66" s="26"/>
      <c r="E66" s="26"/>
      <c r="F66" s="35"/>
      <c r="G66" s="9"/>
      <c r="H66" s="9"/>
    </row>
    <row r="67" spans="1:8" ht="12.75">
      <c r="A67" s="9"/>
      <c r="B67" s="2"/>
      <c r="C67" s="2"/>
      <c r="D67" s="2"/>
      <c r="E67" s="2"/>
      <c r="F67" s="2"/>
      <c r="G67" s="9"/>
      <c r="H67" s="9"/>
    </row>
    <row r="68" spans="1:8" ht="12.75">
      <c r="A68" s="9"/>
      <c r="B68" s="3" t="str">
        <f>IF(B67="shangai","ok!","INCORRECTO")</f>
        <v>INCORRECTO</v>
      </c>
      <c r="C68" s="4" t="str">
        <f>IF(C67="bomberman","ok!","INCORRECTO")</f>
        <v>INCORRECTO</v>
      </c>
      <c r="D68" s="4" t="str">
        <f>IF(D67="toki","ok!","INCORRECTO")</f>
        <v>INCORRECTO</v>
      </c>
      <c r="E68" s="4" t="str">
        <f>IF(E67="gals panic","ok!","INCORRECTO")</f>
        <v>INCORRECTO</v>
      </c>
      <c r="F68" s="5" t="str">
        <f>IF(F67="pinball action","ok!","INCORRECTO")</f>
        <v>INCORRECTO</v>
      </c>
      <c r="G68" s="9"/>
      <c r="H68" s="9"/>
    </row>
    <row r="69" spans="1:8" ht="18" customHeight="1">
      <c r="A69" s="9"/>
      <c r="B69" s="21"/>
      <c r="C69" s="24"/>
      <c r="D69" s="24"/>
      <c r="E69" s="24"/>
      <c r="F69" s="33"/>
      <c r="G69" s="9"/>
      <c r="H69" s="9"/>
    </row>
    <row r="70" spans="1:8" ht="18" customHeight="1">
      <c r="A70" s="9"/>
      <c r="B70" s="22"/>
      <c r="C70" s="25"/>
      <c r="D70" s="25"/>
      <c r="E70" s="25"/>
      <c r="F70" s="34"/>
      <c r="G70" s="9"/>
      <c r="H70" s="9"/>
    </row>
    <row r="71" spans="1:8" ht="18" customHeight="1">
      <c r="A71" s="9"/>
      <c r="B71" s="22"/>
      <c r="C71" s="25"/>
      <c r="D71" s="25"/>
      <c r="E71" s="25"/>
      <c r="F71" s="34"/>
      <c r="G71" s="9"/>
      <c r="H71" s="9"/>
    </row>
    <row r="72" spans="1:8" ht="18" customHeight="1">
      <c r="A72" s="9"/>
      <c r="B72" s="23"/>
      <c r="C72" s="26"/>
      <c r="D72" s="26"/>
      <c r="E72" s="26"/>
      <c r="F72" s="35"/>
      <c r="G72" s="9"/>
      <c r="H72" s="9"/>
    </row>
    <row r="73" spans="1:8" ht="12.75">
      <c r="A73" s="9"/>
      <c r="B73" s="2"/>
      <c r="C73" s="2"/>
      <c r="D73" s="2"/>
      <c r="E73" s="2"/>
      <c r="F73" s="2"/>
      <c r="G73" s="9"/>
      <c r="H73" s="9"/>
    </row>
    <row r="74" spans="1:8" ht="12.75">
      <c r="A74" s="9"/>
      <c r="B74" s="3" t="str">
        <f>IF(B73="marble madness","ok!","INCORRECTO")</f>
        <v>INCORRECTO</v>
      </c>
      <c r="C74" s="4" t="str">
        <f>IF(C73="superman","ok!","INCORRECTO")</f>
        <v>INCORRECTO</v>
      </c>
      <c r="D74" s="4" t="str">
        <f>IF(D73="klax","ok!","INCORRECTO")</f>
        <v>INCORRECTO</v>
      </c>
      <c r="E74" s="4" t="str">
        <f>IF(E73="puzzle bobble","ok!","INCORRECTO")</f>
        <v>INCORRECTO</v>
      </c>
      <c r="F74" s="5" t="str">
        <f>IF(F73="super sidekicks","ok!","INCORRECTO")</f>
        <v>INCORRECTO</v>
      </c>
      <c r="G74" s="9"/>
      <c r="H74" s="9"/>
    </row>
    <row r="75" spans="1:8" ht="18" customHeight="1">
      <c r="A75" s="9"/>
      <c r="B75" s="30"/>
      <c r="C75" s="27"/>
      <c r="D75" s="27"/>
      <c r="E75" s="27"/>
      <c r="F75" s="18"/>
      <c r="G75" s="9"/>
      <c r="H75" s="9"/>
    </row>
    <row r="76" spans="1:8" ht="18" customHeight="1">
      <c r="A76" s="9"/>
      <c r="B76" s="31"/>
      <c r="C76" s="28"/>
      <c r="D76" s="28"/>
      <c r="E76" s="28"/>
      <c r="F76" s="19"/>
      <c r="G76" s="9"/>
      <c r="H76" s="9"/>
    </row>
    <row r="77" spans="1:8" ht="18" customHeight="1">
      <c r="A77" s="9"/>
      <c r="B77" s="31"/>
      <c r="C77" s="28"/>
      <c r="D77" s="28"/>
      <c r="E77" s="28"/>
      <c r="F77" s="19"/>
      <c r="G77" s="9"/>
      <c r="H77" s="9"/>
    </row>
    <row r="78" spans="1:8" ht="18" customHeight="1">
      <c r="A78" s="9"/>
      <c r="B78" s="32"/>
      <c r="C78" s="29"/>
      <c r="D78" s="29"/>
      <c r="E78" s="29"/>
      <c r="F78" s="20"/>
      <c r="G78" s="9"/>
      <c r="H78" s="9"/>
    </row>
    <row r="79" spans="1:8" ht="12.75">
      <c r="A79" s="9"/>
      <c r="B79" s="2"/>
      <c r="C79" s="2"/>
      <c r="D79" s="2"/>
      <c r="E79" s="2"/>
      <c r="F79" s="2"/>
      <c r="G79" s="9"/>
      <c r="H79" s="9"/>
    </row>
    <row r="80" spans="1:8" ht="12.75">
      <c r="A80" s="9"/>
      <c r="B80" s="3" t="str">
        <f>IF(B79="pang","ok!","INCORRECTO")</f>
        <v>INCORRECTO</v>
      </c>
      <c r="C80" s="4" t="str">
        <f>IF(C79="bionic commando","ok!","INCORRECTO")</f>
        <v>INCORRECTO</v>
      </c>
      <c r="D80" s="4" t="str">
        <f>IF(D79="boulder dash","ok!","INCORRECTO")</f>
        <v>INCORRECTO</v>
      </c>
      <c r="E80" s="4" t="str">
        <f>IF(E79="megaman","ok!","INCORRECTO")</f>
        <v>INCORRECTO</v>
      </c>
      <c r="F80" s="5" t="str">
        <f>IF(F79="golden axe","ok!","INCORRECTO")</f>
        <v>INCORRECTO</v>
      </c>
      <c r="G80" s="9"/>
      <c r="H80" s="9"/>
    </row>
    <row r="81" spans="1:8" ht="18" customHeight="1">
      <c r="A81" s="9"/>
      <c r="B81" s="21"/>
      <c r="C81" s="24"/>
      <c r="D81" s="27"/>
      <c r="E81" s="27"/>
      <c r="F81" s="18"/>
      <c r="G81" s="9"/>
      <c r="H81" s="9"/>
    </row>
    <row r="82" spans="1:8" ht="18" customHeight="1">
      <c r="A82" s="9"/>
      <c r="B82" s="22"/>
      <c r="C82" s="25"/>
      <c r="D82" s="28"/>
      <c r="E82" s="28"/>
      <c r="F82" s="19"/>
      <c r="G82" s="9"/>
      <c r="H82" s="9"/>
    </row>
    <row r="83" spans="1:8" ht="18" customHeight="1">
      <c r="A83" s="9"/>
      <c r="B83" s="22"/>
      <c r="C83" s="25"/>
      <c r="D83" s="28"/>
      <c r="E83" s="28"/>
      <c r="F83" s="19"/>
      <c r="G83" s="9"/>
      <c r="H83" s="9"/>
    </row>
    <row r="84" spans="1:8" ht="18" customHeight="1">
      <c r="A84" s="9"/>
      <c r="B84" s="23"/>
      <c r="C84" s="26"/>
      <c r="D84" s="29"/>
      <c r="E84" s="29"/>
      <c r="F84" s="20"/>
      <c r="G84" s="9"/>
      <c r="H84" s="9"/>
    </row>
    <row r="85" spans="1:8" ht="12.75">
      <c r="A85" s="9"/>
      <c r="B85" s="2"/>
      <c r="C85" s="2"/>
      <c r="D85" s="2"/>
      <c r="E85" s="2"/>
      <c r="F85" s="2"/>
      <c r="G85" s="9"/>
      <c r="H85" s="9"/>
    </row>
    <row r="86" spans="1:8" ht="12.75">
      <c r="A86" s="9"/>
      <c r="B86" s="3" t="str">
        <f>IF(B85="aliens","ok!","INCORRECTO")</f>
        <v>INCORRECTO</v>
      </c>
      <c r="C86" s="4" t="str">
        <f>IF(C85="mortal kombat","ok!","INCORRECTO")</f>
        <v>INCORRECTO</v>
      </c>
      <c r="D86" s="4" t="str">
        <f>IF(D85="nba jam","ok!","INCORRECTO")</f>
        <v>INCORRECTO</v>
      </c>
      <c r="E86" s="4" t="str">
        <f>IF(E85="metal slug","ok!","INCORRECTO")</f>
        <v>INCORRECTO</v>
      </c>
      <c r="F86" s="5" t="str">
        <f>IF(F85="ghouls'n ghosts","ok!","INCORRECTO")</f>
        <v>INCORRECTO</v>
      </c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5">
      <c r="A89" s="10"/>
      <c r="B89" s="12"/>
      <c r="C89" s="13"/>
      <c r="D89" s="12"/>
      <c r="E89" s="12"/>
      <c r="F89" s="12"/>
      <c r="G89" s="10"/>
      <c r="H89" s="10"/>
    </row>
    <row r="90" spans="1:8" ht="15">
      <c r="A90" s="12"/>
      <c r="B90" s="12"/>
      <c r="C90" s="13"/>
      <c r="D90" s="12"/>
      <c r="E90" s="12"/>
      <c r="F90" s="12"/>
      <c r="G90" s="10"/>
      <c r="H90" s="10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9" ht="15">
      <c r="C99" s="1"/>
    </row>
    <row r="100" ht="15">
      <c r="C100" s="1"/>
    </row>
    <row r="101" ht="15">
      <c r="C101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2" ht="15">
      <c r="C122" s="1"/>
    </row>
  </sheetData>
  <sheetProtection password="EB78" sheet="1" objects="1" scenarios="1" selectLockedCells="1"/>
  <mergeCells count="68">
    <mergeCell ref="B2:F3"/>
    <mergeCell ref="B4:F4"/>
    <mergeCell ref="B5:D8"/>
    <mergeCell ref="F57:F60"/>
    <mergeCell ref="F9:F12"/>
    <mergeCell ref="B15:B18"/>
    <mergeCell ref="C15:C18"/>
    <mergeCell ref="D15:D18"/>
    <mergeCell ref="E15:E18"/>
    <mergeCell ref="F15:F18"/>
    <mergeCell ref="F63:F66"/>
    <mergeCell ref="B57:B60"/>
    <mergeCell ref="C57:C60"/>
    <mergeCell ref="D57:D60"/>
    <mergeCell ref="E57:E60"/>
    <mergeCell ref="B63:B66"/>
    <mergeCell ref="C63:C66"/>
    <mergeCell ref="D63:D66"/>
    <mergeCell ref="E63:E66"/>
    <mergeCell ref="B9:B12"/>
    <mergeCell ref="C9:C12"/>
    <mergeCell ref="D9:D12"/>
    <mergeCell ref="E9:E12"/>
    <mergeCell ref="F21:F24"/>
    <mergeCell ref="B27:B30"/>
    <mergeCell ref="C27:C30"/>
    <mergeCell ref="D27:D30"/>
    <mergeCell ref="E27:E30"/>
    <mergeCell ref="F27:F30"/>
    <mergeCell ref="B21:B24"/>
    <mergeCell ref="C21:C24"/>
    <mergeCell ref="D21:D24"/>
    <mergeCell ref="E21:E24"/>
    <mergeCell ref="F33:F36"/>
    <mergeCell ref="B39:B42"/>
    <mergeCell ref="C39:C42"/>
    <mergeCell ref="D39:D42"/>
    <mergeCell ref="E39:E42"/>
    <mergeCell ref="F39:F42"/>
    <mergeCell ref="B33:B36"/>
    <mergeCell ref="C33:C36"/>
    <mergeCell ref="D33:D36"/>
    <mergeCell ref="E33:E36"/>
    <mergeCell ref="F45:F48"/>
    <mergeCell ref="B51:B54"/>
    <mergeCell ref="C51:C54"/>
    <mergeCell ref="D51:D54"/>
    <mergeCell ref="E51:E54"/>
    <mergeCell ref="F51:F54"/>
    <mergeCell ref="B45:B48"/>
    <mergeCell ref="C45:C48"/>
    <mergeCell ref="D45:D48"/>
    <mergeCell ref="E45:E48"/>
    <mergeCell ref="F69:F72"/>
    <mergeCell ref="B69:B72"/>
    <mergeCell ref="C69:C72"/>
    <mergeCell ref="D69:D72"/>
    <mergeCell ref="E69:E72"/>
    <mergeCell ref="F75:F78"/>
    <mergeCell ref="B75:B78"/>
    <mergeCell ref="C75:C78"/>
    <mergeCell ref="D75:D78"/>
    <mergeCell ref="E75:E78"/>
    <mergeCell ref="F81:F84"/>
    <mergeCell ref="B81:B84"/>
    <mergeCell ref="C81:C84"/>
    <mergeCell ref="D81:D84"/>
    <mergeCell ref="E81:E84"/>
  </mergeCells>
  <conditionalFormatting sqref="B14:F14 B20:F20 B26:F26 B32:F32 B38:F38 B44:F44 B50:F50 B56:F56 B62:F62 B68:F68 B74:F74 B80:F80 B86:F86">
    <cfRule type="cellIs" priority="1" dxfId="0" operator="equal" stopIfTrue="1">
      <formula>"OK!"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Eudald Moles</dc:creator>
  <cp:keywords/>
  <dc:description/>
  <cp:lastModifiedBy>pacopena</cp:lastModifiedBy>
  <dcterms:created xsi:type="dcterms:W3CDTF">2005-02-15T11:42:43Z</dcterms:created>
  <dcterms:modified xsi:type="dcterms:W3CDTF">2006-03-03T11:38:43Z</dcterms:modified>
  <cp:category/>
  <cp:version/>
  <cp:contentType/>
  <cp:contentStatus/>
</cp:coreProperties>
</file>